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D:\My Documents\Biomarker Projects\1 - BEACON\Deliverables\"/>
    </mc:Choice>
  </mc:AlternateContent>
  <xr:revisionPtr revIDLastSave="0" documentId="8_{CC5E78A4-59FD-4EC2-B0D1-B544BC0B5F77}" xr6:coauthVersionLast="47" xr6:coauthVersionMax="47" xr10:uidLastSave="{00000000-0000-0000-0000-000000000000}"/>
  <bookViews>
    <workbookView xWindow="-110" yWindow="-110" windowWidth="19420" windowHeight="10300" tabRatio="773" xr2:uid="{00000000-000D-0000-FFFF-FFFF00000000}"/>
  </bookViews>
  <sheets>
    <sheet name="readme" sheetId="30" r:id="rId1"/>
    <sheet name="Assessment Units" sheetId="39" r:id="rId2"/>
    <sheet name="Stations" sheetId="1" r:id="rId3"/>
    <sheet name="Species" sheetId="41" r:id="rId4"/>
    <sheet name="Sex" sheetId="43" r:id="rId5"/>
    <sheet name="Tissues" sheetId="42" r:id="rId6"/>
    <sheet name="BE rationale" sheetId="40" r:id="rId7"/>
    <sheet name="TV" sheetId="38" r:id="rId8"/>
    <sheet name="Data summary" sheetId="7" r:id="rId9"/>
    <sheet name="BAC exceedance" sheetId="37" r:id="rId10"/>
    <sheet name="Assessment" sheetId="34" r:id="rId11"/>
    <sheet name="Example_Data" sheetId="46" r:id="rId12"/>
  </sheets>
  <definedNames>
    <definedName name="_xlnm._FilterDatabase" localSheetId="8" hidden="1">'Data summary'!$A$1:$T$11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38" l="1"/>
  <c r="E14" i="38"/>
  <c r="E13" i="38"/>
  <c r="E16" i="38"/>
  <c r="E12" i="38"/>
  <c r="E11" i="38"/>
  <c r="E8" i="38"/>
  <c r="E7" i="38"/>
  <c r="E6" i="38"/>
  <c r="E5" i="38"/>
  <c r="E4" i="38"/>
  <c r="E3" i="38"/>
  <c r="E2" i="38"/>
  <c r="C14" i="7"/>
  <c r="C13" i="7"/>
  <c r="B14" i="7"/>
  <c r="B13" i="7"/>
  <c r="Q1" i="7"/>
  <c r="P1" i="7"/>
  <c r="N1" i="7"/>
  <c r="O1" i="7"/>
  <c r="M1" i="7"/>
  <c r="L1" i="7"/>
  <c r="K1" i="7"/>
  <c r="B12" i="7"/>
  <c r="C12" i="7"/>
  <c r="E10" i="38"/>
  <c r="E9" i="38"/>
  <c r="D16" i="38"/>
  <c r="D15" i="38"/>
  <c r="D14" i="38"/>
  <c r="D13" i="38"/>
  <c r="D12" i="38"/>
  <c r="D11" i="38"/>
  <c r="D9" i="38"/>
  <c r="D8" i="38"/>
  <c r="D7" i="38"/>
  <c r="D6" i="38"/>
  <c r="D4" i="38"/>
  <c r="D3" i="38"/>
  <c r="D2" i="38"/>
  <c r="C16" i="38"/>
  <c r="C15" i="38"/>
  <c r="C14" i="38"/>
  <c r="G5" i="38" l="1"/>
  <c r="G7" i="38"/>
  <c r="G8" i="38"/>
  <c r="G12" i="38"/>
  <c r="G13" i="38"/>
  <c r="G4" i="38"/>
  <c r="G3" i="38"/>
  <c r="G2" i="38"/>
  <c r="C13" i="38"/>
  <c r="C11" i="38"/>
  <c r="C9" i="38"/>
  <c r="B3" i="34"/>
  <c r="B2" i="38"/>
  <c r="B3" i="38" s="1"/>
  <c r="B4" i="38" s="1"/>
  <c r="B5" i="38" s="1"/>
  <c r="B6" i="38" s="1"/>
  <c r="B7" i="38" s="1"/>
  <c r="B8" i="38" s="1"/>
  <c r="A2" i="38"/>
  <c r="A3" i="38" s="1"/>
  <c r="A4" i="38" s="1"/>
  <c r="A5" i="38" s="1"/>
  <c r="A6" i="38" s="1"/>
  <c r="A7" i="38" s="1"/>
  <c r="A8" i="38" s="1"/>
  <c r="A9" i="38" s="1"/>
  <c r="A11" i="38" s="1"/>
  <c r="A12" i="38" s="1"/>
  <c r="A13" i="38" s="1"/>
  <c r="A14" i="38" s="1"/>
  <c r="A15" i="38" s="1"/>
  <c r="A16" i="38" s="1"/>
  <c r="E3" i="1"/>
  <c r="E4" i="1"/>
  <c r="E5" i="1"/>
  <c r="E6" i="1"/>
  <c r="E7" i="1"/>
  <c r="E8" i="1"/>
  <c r="E9" i="1"/>
  <c r="E10" i="1"/>
  <c r="E11" i="1"/>
  <c r="E12" i="1"/>
  <c r="E13" i="1"/>
  <c r="E14" i="1"/>
  <c r="E15" i="1"/>
  <c r="E16" i="1"/>
  <c r="E2" i="1"/>
  <c r="F3" i="34"/>
  <c r="G11" i="37"/>
  <c r="E3" i="37"/>
  <c r="F3" i="37"/>
  <c r="E4" i="37"/>
  <c r="F4" i="37"/>
  <c r="E5" i="37"/>
  <c r="F5" i="37"/>
  <c r="E6" i="37"/>
  <c r="F6" i="37"/>
  <c r="E7" i="37"/>
  <c r="F7" i="37"/>
  <c r="E8" i="37"/>
  <c r="F8" i="37"/>
  <c r="E9" i="37"/>
  <c r="F9" i="37"/>
  <c r="E10" i="37"/>
  <c r="F10" i="37"/>
  <c r="E11" i="37"/>
  <c r="F11" i="37"/>
  <c r="F2" i="37"/>
  <c r="E2" i="37"/>
  <c r="C2" i="7"/>
  <c r="C3" i="7" s="1"/>
  <c r="C4" i="7" s="1"/>
  <c r="C5" i="7" s="1"/>
  <c r="C6" i="7" s="1"/>
  <c r="C7" i="7" s="1"/>
  <c r="C8" i="7" s="1"/>
  <c r="C9" i="7" s="1"/>
  <c r="C10" i="7" s="1"/>
  <c r="C11" i="7" s="1"/>
  <c r="B2" i="7"/>
  <c r="D2" i="37" s="1"/>
  <c r="C12" i="38"/>
  <c r="C3" i="38"/>
  <c r="E1" i="7" s="1"/>
  <c r="F1" i="37" s="1"/>
  <c r="C4" i="38"/>
  <c r="F1" i="7" s="1"/>
  <c r="G1" i="37" s="1"/>
  <c r="C5" i="38"/>
  <c r="G1" i="7" s="1"/>
  <c r="H1" i="37" s="1"/>
  <c r="C6" i="38"/>
  <c r="H1" i="7" s="1"/>
  <c r="I1" i="37" s="1"/>
  <c r="C7" i="38"/>
  <c r="I1" i="7" s="1"/>
  <c r="J1" i="37" s="1"/>
  <c r="C8" i="38"/>
  <c r="C2" i="38"/>
  <c r="D1" i="7" s="1"/>
  <c r="E1" i="37" s="1"/>
  <c r="B9" i="38"/>
  <c r="B11" i="38" s="1"/>
  <c r="B12" i="38" s="1"/>
  <c r="B13" i="38" s="1"/>
  <c r="B14" i="38" s="1"/>
  <c r="B15" i="38" s="1"/>
  <c r="B16" i="38" s="1"/>
  <c r="D2" i="1"/>
  <c r="D3" i="1" s="1"/>
  <c r="D4" i="1" s="1"/>
  <c r="D5" i="1" s="1"/>
  <c r="D6" i="1" s="1"/>
  <c r="D7" i="1" s="1"/>
  <c r="D8" i="1" s="1"/>
  <c r="D9" i="1" s="1"/>
  <c r="D10" i="1" s="1"/>
  <c r="D11" i="1" s="1"/>
  <c r="D12" i="1" s="1"/>
  <c r="D13" i="1" s="1"/>
  <c r="D14" i="1" s="1"/>
  <c r="D15" i="1" s="1"/>
  <c r="D16" i="1" s="1"/>
  <c r="C2" i="1"/>
  <c r="C3" i="1" s="1"/>
  <c r="C4" i="1" s="1"/>
  <c r="C5" i="1" s="1"/>
  <c r="C6" i="1" s="1"/>
  <c r="C7" i="1" s="1"/>
  <c r="C8" i="1" s="1"/>
  <c r="C9" i="1" s="1"/>
  <c r="C10" i="1" s="1"/>
  <c r="C11" i="1" s="1"/>
  <c r="C12" i="1" s="1"/>
  <c r="C13" i="1" s="1"/>
  <c r="C14" i="1" s="1"/>
  <c r="C15" i="1" s="1"/>
  <c r="C16" i="1" s="1"/>
  <c r="B11" i="7"/>
  <c r="D11" i="37" s="1"/>
  <c r="B10" i="7"/>
  <c r="D10" i="37" s="1"/>
  <c r="B9" i="7"/>
  <c r="D9" i="37" s="1"/>
  <c r="B8" i="7"/>
  <c r="D8" i="37" s="1"/>
  <c r="B7" i="7"/>
  <c r="D7" i="37" s="1"/>
  <c r="B6" i="7"/>
  <c r="D6" i="37" s="1"/>
  <c r="B5" i="7"/>
  <c r="D5" i="37" s="1"/>
  <c r="B4" i="7"/>
  <c r="D4" i="37" s="1"/>
  <c r="B3" i="7"/>
  <c r="D3" i="37" s="1"/>
  <c r="B3" i="1"/>
  <c r="B2" i="1"/>
  <c r="J1" i="7" l="1"/>
  <c r="K1" i="37" s="1"/>
  <c r="G3" i="34"/>
  <c r="G2" i="34"/>
</calcChain>
</file>

<file path=xl/sharedStrings.xml><?xml version="1.0" encoding="utf-8"?>
<sst xmlns="http://schemas.openxmlformats.org/spreadsheetml/2006/main" count="441" uniqueCount="283">
  <si>
    <t>G 11</t>
  </si>
  <si>
    <t>N 62 51,90</t>
  </si>
  <si>
    <t>E 18 17,50</t>
  </si>
  <si>
    <t>N 4-1</t>
  </si>
  <si>
    <t>N 62 47,98</t>
  </si>
  <si>
    <t>E 18 17,29</t>
  </si>
  <si>
    <t>N 4-3</t>
  </si>
  <si>
    <t>N 62 46,97</t>
  </si>
  <si>
    <t>E 18 23,52</t>
  </si>
  <si>
    <t>Åv 1</t>
  </si>
  <si>
    <t>N 62 29,26</t>
  </si>
  <si>
    <t>E 17 43,68</t>
  </si>
  <si>
    <t>Åv 2</t>
  </si>
  <si>
    <t>N 62 27,71</t>
  </si>
  <si>
    <t>E 17 42,19</t>
  </si>
  <si>
    <t>Su 4</t>
  </si>
  <si>
    <t>N 62 19,06</t>
  </si>
  <si>
    <t>E 17 39,04</t>
  </si>
  <si>
    <t>Su 5</t>
  </si>
  <si>
    <t>N 62 20,91</t>
  </si>
  <si>
    <t>E 17 39,38</t>
  </si>
  <si>
    <t>R 2-13</t>
  </si>
  <si>
    <t>N 61 21,89</t>
  </si>
  <si>
    <t>E 17 12,84</t>
  </si>
  <si>
    <t>N 2-4</t>
  </si>
  <si>
    <t>N 61 21,10</t>
  </si>
  <si>
    <t>E 17 30,79</t>
  </si>
  <si>
    <t>N 2-3</t>
  </si>
  <si>
    <t>N 61 19,44</t>
  </si>
  <si>
    <t>E 17 35,59</t>
  </si>
  <si>
    <t>SR 1A</t>
  </si>
  <si>
    <t>N 61 14,00</t>
  </si>
  <si>
    <t>E 17 40,00</t>
  </si>
  <si>
    <t>R 2-4</t>
  </si>
  <si>
    <t>E 17 06,27</t>
  </si>
  <si>
    <t>N 61 24,04</t>
  </si>
  <si>
    <t>YEAR</t>
  </si>
  <si>
    <t>NBP</t>
  </si>
  <si>
    <t>WGB</t>
  </si>
  <si>
    <t>Basin</t>
  </si>
  <si>
    <t>BS</t>
  </si>
  <si>
    <t>Sweden</t>
  </si>
  <si>
    <t>HELCOM_ID</t>
  </si>
  <si>
    <t>SEA-001</t>
  </si>
  <si>
    <t>Kattegat</t>
  </si>
  <si>
    <t>SEA-002</t>
  </si>
  <si>
    <t>Great Belt</t>
  </si>
  <si>
    <t>SEA-003</t>
  </si>
  <si>
    <t>The Sound</t>
  </si>
  <si>
    <t>SEA-004</t>
  </si>
  <si>
    <t>Kiel Bay</t>
  </si>
  <si>
    <t>SEA-005</t>
  </si>
  <si>
    <t>Bay of Mecklenburg</t>
  </si>
  <si>
    <t>SEA-006</t>
  </si>
  <si>
    <t>Arkona Basin</t>
  </si>
  <si>
    <t>SEA-007</t>
  </si>
  <si>
    <t>Bornholm Basin</t>
  </si>
  <si>
    <t>SEA-008</t>
  </si>
  <si>
    <t>Gdansk Basin</t>
  </si>
  <si>
    <t>SEA-009</t>
  </si>
  <si>
    <t>Eastern Gotland Basin</t>
  </si>
  <si>
    <t>SEA-010</t>
  </si>
  <si>
    <t>Western Gotland Basin</t>
  </si>
  <si>
    <t>SEA-011</t>
  </si>
  <si>
    <t>Gulf of Riga</t>
  </si>
  <si>
    <t>SEA-012</t>
  </si>
  <si>
    <t>Northern Baltic Proper</t>
  </si>
  <si>
    <t>SEA-013</t>
  </si>
  <si>
    <t>Gulf of Finland</t>
  </si>
  <si>
    <t>SEA-014</t>
  </si>
  <si>
    <t>SEA-015</t>
  </si>
  <si>
    <t>Bothnian Sea</t>
  </si>
  <si>
    <t>SEA-016</t>
  </si>
  <si>
    <t>The Quark</t>
  </si>
  <si>
    <t>SEA-017</t>
  </si>
  <si>
    <t>Bothnian Bay</t>
  </si>
  <si>
    <t>HELCOM Assessment Units Scale 2</t>
  </si>
  <si>
    <t>Åland Sea</t>
  </si>
  <si>
    <t>GES</t>
  </si>
  <si>
    <t>GoR</t>
  </si>
  <si>
    <t>Y</t>
  </si>
  <si>
    <t>N</t>
  </si>
  <si>
    <t>Monoporeia affinis</t>
  </si>
  <si>
    <t>GoF</t>
  </si>
  <si>
    <t>Total number of females</t>
  </si>
  <si>
    <t>Total number of embryos</t>
  </si>
  <si>
    <t>Basin code</t>
  </si>
  <si>
    <t>Quark</t>
  </si>
  <si>
    <t>Country</t>
  </si>
  <si>
    <t>Region</t>
  </si>
  <si>
    <t>Station</t>
  </si>
  <si>
    <t>YES</t>
  </si>
  <si>
    <t>NO</t>
  </si>
  <si>
    <t>Overall asssessment</t>
  </si>
  <si>
    <t>Status ReproIND</t>
  </si>
  <si>
    <t>sub-GES</t>
  </si>
  <si>
    <t>Number of years</t>
  </si>
  <si>
    <t xml:space="preserve">Biological effect assessment tool </t>
  </si>
  <si>
    <t>developed by BEACON (Interreg) project, 2023-2024</t>
  </si>
  <si>
    <t>Content</t>
  </si>
  <si>
    <t>List of stations with their geographical coordinates for each subbasin included in the assessment</t>
  </si>
  <si>
    <t>Collating biological effect measurements for the assessment of contaminant exposure in the context of Descriptor 8.2</t>
  </si>
  <si>
    <t>Contracting Party [enter your country]</t>
  </si>
  <si>
    <r>
      <t>Basin code [</t>
    </r>
    <r>
      <rPr>
        <sz val="11"/>
        <color theme="1"/>
        <rFont val="Calibri"/>
        <family val="2"/>
        <scheme val="minor"/>
      </rPr>
      <t xml:space="preserve">copy value from </t>
    </r>
    <r>
      <rPr>
        <b/>
        <i/>
        <sz val="11"/>
        <color theme="1"/>
        <rFont val="Calibri"/>
        <family val="2"/>
        <scheme val="minor"/>
      </rPr>
      <t>Assessment Units</t>
    </r>
    <r>
      <rPr>
        <b/>
        <sz val="11"/>
        <color theme="1"/>
        <rFont val="Calibri"/>
        <family val="2"/>
        <scheme val="minor"/>
      </rPr>
      <t>]</t>
    </r>
  </si>
  <si>
    <r>
      <t>Basin [</t>
    </r>
    <r>
      <rPr>
        <sz val="11"/>
        <color theme="1"/>
        <rFont val="Calibri"/>
        <family val="2"/>
        <scheme val="minor"/>
      </rPr>
      <t>copy value from</t>
    </r>
    <r>
      <rPr>
        <i/>
        <sz val="11"/>
        <color theme="1"/>
        <rFont val="Calibri"/>
        <family val="2"/>
        <scheme val="minor"/>
      </rPr>
      <t xml:space="preserve"> </t>
    </r>
    <r>
      <rPr>
        <b/>
        <i/>
        <sz val="11"/>
        <color theme="1"/>
        <rFont val="Calibri"/>
        <family val="2"/>
        <scheme val="minor"/>
      </rPr>
      <t>Assessment Units</t>
    </r>
    <r>
      <rPr>
        <b/>
        <sz val="11"/>
        <color theme="1"/>
        <rFont val="Calibri"/>
        <family val="2"/>
        <scheme val="minor"/>
      </rPr>
      <t>]</t>
    </r>
  </si>
  <si>
    <r>
      <t>HELCOM_ID [</t>
    </r>
    <r>
      <rPr>
        <sz val="11"/>
        <color theme="1"/>
        <rFont val="Calibri"/>
        <family val="2"/>
        <scheme val="minor"/>
      </rPr>
      <t>copy value from</t>
    </r>
    <r>
      <rPr>
        <b/>
        <sz val="11"/>
        <color theme="1"/>
        <rFont val="Calibri"/>
        <family val="2"/>
        <scheme val="minor"/>
      </rPr>
      <t xml:space="preserve"> </t>
    </r>
    <r>
      <rPr>
        <b/>
        <i/>
        <sz val="11"/>
        <color theme="1"/>
        <rFont val="Calibri"/>
        <family val="2"/>
        <scheme val="minor"/>
      </rPr>
      <t>Assessment Units</t>
    </r>
    <r>
      <rPr>
        <b/>
        <sz val="11"/>
        <color theme="1"/>
        <rFont val="Calibri"/>
        <family val="2"/>
        <scheme val="minor"/>
      </rPr>
      <t>]</t>
    </r>
  </si>
  <si>
    <r>
      <t xml:space="preserve">Station name </t>
    </r>
    <r>
      <rPr>
        <sz val="11"/>
        <color theme="1"/>
        <rFont val="Calibri"/>
        <family val="2"/>
        <scheme val="minor"/>
      </rPr>
      <t>[according to the national/ICES register]</t>
    </r>
  </si>
  <si>
    <r>
      <t>Bottom depth</t>
    </r>
    <r>
      <rPr>
        <sz val="11"/>
        <color theme="1"/>
        <rFont val="Calibri"/>
        <family val="2"/>
        <scheme val="minor"/>
      </rPr>
      <t xml:space="preserve"> [m]</t>
    </r>
  </si>
  <si>
    <t>Latitude</t>
  </si>
  <si>
    <t>Longitude</t>
  </si>
  <si>
    <t>Registered in ICES DOME?</t>
  </si>
  <si>
    <t>Location comments</t>
  </si>
  <si>
    <t>Habitat characterization that details the biological effects of contaminants, indicating in situ exposure, in alignment with GES target(s)</t>
  </si>
  <si>
    <t>Acetylcholinesterase activity</t>
  </si>
  <si>
    <t>AChE</t>
  </si>
  <si>
    <t>Units</t>
  </si>
  <si>
    <t>Analyzed tissue</t>
  </si>
  <si>
    <t>whole body</t>
  </si>
  <si>
    <t>Proportion of aberrant embryos in population</t>
  </si>
  <si>
    <t>PE</t>
  </si>
  <si>
    <t>Biological effect parameter</t>
  </si>
  <si>
    <t>Explanation</t>
  </si>
  <si>
    <t>PF</t>
  </si>
  <si>
    <t>RNA/DNA</t>
  </si>
  <si>
    <t>RNA/DNA ratio</t>
  </si>
  <si>
    <t>mg/mg</t>
  </si>
  <si>
    <t>ORAC</t>
  </si>
  <si>
    <t>TBARS</t>
  </si>
  <si>
    <t>Oxygen Radical Absorbance Capacity</t>
  </si>
  <si>
    <t>Rationale</t>
  </si>
  <si>
    <t>Proportion of females with more than 1 aberrant embryo in the brood</t>
  </si>
  <si>
    <t xml:space="preserve">Embryo aberrations indicate developmental toxicity </t>
  </si>
  <si>
    <t>Frequency of females with aberrant embryos indicates spatial scale of contaminant exposure</t>
  </si>
  <si>
    <t>Perca fluviatilis</t>
  </si>
  <si>
    <t>Data summary</t>
  </si>
  <si>
    <t>Inhibition of AChE activity is often observed following exposure to neurotoxic compounds</t>
  </si>
  <si>
    <t>nmol/min/g</t>
  </si>
  <si>
    <t>A higher RNA/DNA ratio generally suggests increased RNA synthesis, which can indicate active cellular metabolism and growth.</t>
  </si>
  <si>
    <t>Reflects the overall antioxidant defense system of an organism</t>
  </si>
  <si>
    <t>µmol TE/g; TE: Trolox Equivalents</t>
  </si>
  <si>
    <t>Thiobarbituric Acid Reactive Substances</t>
  </si>
  <si>
    <t>Proportion of total embryos in the sample</t>
  </si>
  <si>
    <t>Proportion of the total gravid females examined</t>
  </si>
  <si>
    <t>nmol MDA/g; MDA: Malondialdehyde</t>
  </si>
  <si>
    <t>Elevated levels of TBARS indicate increased lipid peroxidation and oxidative damage to cell membranes</t>
  </si>
  <si>
    <t>nmol MDA/µmol TE</t>
  </si>
  <si>
    <t>Reflect the balance between antioxidant capacity and lipid peroxidation. A lower ratio indicates an imbalance, with insufficient antioxidant defenses to counteract lipid peroxidation, leading to increased oxidative damage.</t>
  </si>
  <si>
    <t>muscle</t>
  </si>
  <si>
    <t>Common name</t>
  </si>
  <si>
    <t>amphipod</t>
  </si>
  <si>
    <t>perch</t>
  </si>
  <si>
    <r>
      <t xml:space="preserve">Station name </t>
    </r>
    <r>
      <rPr>
        <sz val="11"/>
        <color theme="1"/>
        <rFont val="Calibri"/>
        <family val="2"/>
        <scheme val="minor"/>
      </rPr>
      <t xml:space="preserve">[copy from </t>
    </r>
    <r>
      <rPr>
        <b/>
        <sz val="11"/>
        <color theme="1"/>
        <rFont val="Calibri"/>
        <family val="2"/>
        <scheme val="minor"/>
      </rPr>
      <t>Stations</t>
    </r>
    <r>
      <rPr>
        <sz val="11"/>
        <color theme="1"/>
        <rFont val="Calibri"/>
        <family val="2"/>
        <scheme val="minor"/>
      </rPr>
      <t>]</t>
    </r>
  </si>
  <si>
    <t>Q</t>
  </si>
  <si>
    <t>BB</t>
  </si>
  <si>
    <t>ÅS</t>
  </si>
  <si>
    <t>EGB</t>
  </si>
  <si>
    <t>GB</t>
  </si>
  <si>
    <t>BRN</t>
  </si>
  <si>
    <t>ARK</t>
  </si>
  <si>
    <t>BoM</t>
  </si>
  <si>
    <t>KB</t>
  </si>
  <si>
    <t>S</t>
  </si>
  <si>
    <t>KATT</t>
  </si>
  <si>
    <r>
      <t>Biological effect parameter [</t>
    </r>
    <r>
      <rPr>
        <sz val="11"/>
        <color theme="1"/>
        <rFont val="Calibri"/>
        <family val="2"/>
        <scheme val="minor"/>
      </rPr>
      <t>copy from</t>
    </r>
    <r>
      <rPr>
        <b/>
        <sz val="11"/>
        <color theme="1"/>
        <rFont val="Calibri"/>
        <family val="2"/>
        <scheme val="minor"/>
      </rPr>
      <t xml:space="preserve"> BE rationale]</t>
    </r>
  </si>
  <si>
    <t>BAC exceedance</t>
  </si>
  <si>
    <t>Assessment</t>
  </si>
  <si>
    <t>Comparing observed vs target values for each BE parameter and scaling to 0/1 [0; exceeding BAC/EAC (=sub-GES), 1: not exceeding BAC/EAC (=in-GES)]</t>
  </si>
  <si>
    <t>Data in green fields are copied from other spreadsheets, not entered manually</t>
  </si>
  <si>
    <t>Color coding</t>
  </si>
  <si>
    <t>Information in the spreadsheets</t>
  </si>
  <si>
    <t>Data in grey fields are entered manually</t>
  </si>
  <si>
    <t>Latin name</t>
  </si>
  <si>
    <t>Name Code</t>
  </si>
  <si>
    <t>Ontogenetic stage</t>
  </si>
  <si>
    <t>Ma</t>
  </si>
  <si>
    <t>Pf</t>
  </si>
  <si>
    <t>Clupea harengus</t>
  </si>
  <si>
    <t>herring</t>
  </si>
  <si>
    <t>List of species used in the assessment. At least two species for each basin are required for the valid assessment.</t>
  </si>
  <si>
    <t xml:space="preserve">List of Biological Effect (BE) parameters included in the assessment with corresponding units and rationale for interpretation. </t>
  </si>
  <si>
    <t>Summary of the data for each biological effect parameter and target species used for the assessment. For MSFD assessment, at least 3 years of observations are required.</t>
  </si>
  <si>
    <t xml:space="preserve">Assessment summary for each station and the entire basin based on the percentage of BE parameters exceeding their respective BAC/EAC values. </t>
  </si>
  <si>
    <r>
      <t>Name code for test species [</t>
    </r>
    <r>
      <rPr>
        <sz val="11"/>
        <color theme="1"/>
        <rFont val="Calibri"/>
        <family val="2"/>
        <scheme val="minor"/>
      </rPr>
      <t>copy value from</t>
    </r>
    <r>
      <rPr>
        <b/>
        <sz val="11"/>
        <color theme="1"/>
        <rFont val="Calibri"/>
        <family val="2"/>
        <scheme val="minor"/>
      </rPr>
      <t xml:space="preserve"> Species]</t>
    </r>
  </si>
  <si>
    <t>Data in blue fields are calculated by the defined functions; do not change these fields.</t>
  </si>
  <si>
    <r>
      <t xml:space="preserve">Assessment Units </t>
    </r>
    <r>
      <rPr>
        <sz val="11"/>
        <color theme="1"/>
        <rFont val="Calibri"/>
        <family val="2"/>
        <scheme val="minor"/>
      </rPr>
      <t>{fixed data for all assessment, do not change}</t>
    </r>
  </si>
  <si>
    <r>
      <t xml:space="preserve">Stations </t>
    </r>
    <r>
      <rPr>
        <sz val="11"/>
        <color theme="1"/>
        <rFont val="Calibri"/>
        <family val="2"/>
        <scheme val="minor"/>
      </rPr>
      <t>{input data}</t>
    </r>
  </si>
  <si>
    <r>
      <t xml:space="preserve">Species </t>
    </r>
    <r>
      <rPr>
        <sz val="11"/>
        <color theme="1"/>
        <rFont val="Calibri"/>
        <family val="2"/>
        <scheme val="minor"/>
      </rPr>
      <t>{input data}</t>
    </r>
  </si>
  <si>
    <r>
      <t xml:space="preserve">BE rationale </t>
    </r>
    <r>
      <rPr>
        <sz val="11"/>
        <color theme="1"/>
        <rFont val="Calibri"/>
        <family val="2"/>
        <scheme val="minor"/>
      </rPr>
      <t>{modify if necessary}</t>
    </r>
  </si>
  <si>
    <r>
      <t xml:space="preserve">Spreadsheet </t>
    </r>
    <r>
      <rPr>
        <sz val="11"/>
        <color theme="9" tint="-0.499984740745262"/>
        <rFont val="Calibri"/>
        <family val="2"/>
        <scheme val="minor"/>
      </rPr>
      <t>{type of data}</t>
    </r>
  </si>
  <si>
    <t>Data in yellow fields are fixed information, do not change</t>
  </si>
  <si>
    <t>Data in pink fields are likely to overlap for all national laboratories, if the information used by your laboratory is missing, add it using bottom rows</t>
  </si>
  <si>
    <t>Purpose:</t>
  </si>
  <si>
    <t>Tool structure:</t>
  </si>
  <si>
    <t>Output:</t>
  </si>
  <si>
    <t>in-GES?</t>
  </si>
  <si>
    <t>Poland</t>
  </si>
  <si>
    <t>Germany</t>
  </si>
  <si>
    <t>Finland</t>
  </si>
  <si>
    <t>Estonia</t>
  </si>
  <si>
    <t>Latvia</t>
  </si>
  <si>
    <t>Lithuania</t>
  </si>
  <si>
    <t>Denmark</t>
  </si>
  <si>
    <r>
      <t>Region</t>
    </r>
    <r>
      <rPr>
        <sz val="11"/>
        <color theme="1"/>
        <rFont val="Calibri"/>
        <family val="2"/>
        <scheme val="minor"/>
      </rPr>
      <t xml:space="preserve"> [station cluster within a basin, leave empty if no region structure is defined]</t>
    </r>
  </si>
  <si>
    <t>EROD</t>
  </si>
  <si>
    <t>Target species</t>
  </si>
  <si>
    <t>Amphipods</t>
  </si>
  <si>
    <t>Amphipods, fish</t>
  </si>
  <si>
    <t>Fish</t>
  </si>
  <si>
    <t>Ethoxyresorufin-O-deethylase activity</t>
  </si>
  <si>
    <t>Increased activity is primarily linked to the induction of cytochrome P450 1A (CYP1A) enzymes</t>
  </si>
  <si>
    <t>pmol/min/mg protein</t>
  </si>
  <si>
    <t>Glucose levels in fish blood</t>
  </si>
  <si>
    <t>GLU</t>
  </si>
  <si>
    <t>Some pollutants can disrupt glucose metabolism, leading to altered blood glucose levels. Also, stress-induced release of cortisol can lead to increased glucose production (glycogenolysis) in fish liver, raising blood glucose levels.</t>
  </si>
  <si>
    <t>mmol/L</t>
  </si>
  <si>
    <t>Zoarces viviparus</t>
  </si>
  <si>
    <t>eelpout</t>
  </si>
  <si>
    <t>Zv</t>
  </si>
  <si>
    <t>Ch</t>
  </si>
  <si>
    <t>blood</t>
  </si>
  <si>
    <t>GST</t>
  </si>
  <si>
    <t>Glutathione S-transferase activity</t>
  </si>
  <si>
    <t>GST catalyzes the conjugation of glutathione (GSH) with a wide range of electrophilic compounds, which makes these substances more water-soluble, facilitating their excretion from cells and tissues</t>
  </si>
  <si>
    <t>µmol/min/mg protein</t>
  </si>
  <si>
    <t>liver</t>
  </si>
  <si>
    <t>BAC</t>
  </si>
  <si>
    <t>brood</t>
  </si>
  <si>
    <t>Under construction</t>
  </si>
  <si>
    <t>Macoma balthica</t>
  </si>
  <si>
    <t xml:space="preserve">clam </t>
  </si>
  <si>
    <t>Mb</t>
  </si>
  <si>
    <t>juveniles and adults</t>
  </si>
  <si>
    <r>
      <t>A set of spreadsheets and a separate "</t>
    </r>
    <r>
      <rPr>
        <sz val="11"/>
        <color theme="9" tint="-0.499984740745262"/>
        <rFont val="Calibri"/>
        <family val="2"/>
        <scheme val="minor"/>
      </rPr>
      <t>Standardized and automated spreadsheet</t>
    </r>
    <r>
      <rPr>
        <sz val="11"/>
        <color theme="1"/>
        <rFont val="Calibri"/>
        <family val="2"/>
        <scheme val="minor"/>
      </rPr>
      <t>" by Ifremer for calculating proportion of effect parameters exceeding target values</t>
    </r>
  </si>
  <si>
    <t>foot</t>
  </si>
  <si>
    <t>Tissue 1</t>
  </si>
  <si>
    <t>gills</t>
  </si>
  <si>
    <t>GSI</t>
  </si>
  <si>
    <t>Percentage (%)</t>
  </si>
  <si>
    <t>Effect/Exposure?</t>
  </si>
  <si>
    <t>Effect</t>
  </si>
  <si>
    <t>Exposure</t>
  </si>
  <si>
    <t>ORAC/TBARS (Redox index)</t>
  </si>
  <si>
    <t>ORAC/TBARS ratio (same sample)</t>
  </si>
  <si>
    <t>Relative weight of the gonads (reproductive organs) to the total body weight. A significant deviation from normal GSI values can suggest that contaminants or habitat changes are affecting the fish's reproductive health.</t>
  </si>
  <si>
    <t>VTG</t>
  </si>
  <si>
    <t>Vitellogenin</t>
  </si>
  <si>
    <t>Sex</t>
  </si>
  <si>
    <t>adults</t>
  </si>
  <si>
    <t>A protein that is typically produced in the liver of female oviparous animals, such as fish, birds, and amphibians, in response to estrogen. presence and elevated levels of VTG in males or juveniles can serve as an indicator of exposure to estrogenic compounds.</t>
  </si>
  <si>
    <t>ng/mL</t>
  </si>
  <si>
    <t>LSI</t>
  </si>
  <si>
    <t>Fish, mussels</t>
  </si>
  <si>
    <t>Liver-Somatic Index</t>
  </si>
  <si>
    <t>Gonado-Somatic Index</t>
  </si>
  <si>
    <t>Relative weight of the liver to the total body weight. Exposure to pollutants can lead to liver enlargement (hepatomegaly) as it tries to cope with the increased detoxification load, which may be reflected in an elevated LSI.</t>
  </si>
  <si>
    <t>Fish (male)</t>
  </si>
  <si>
    <t>Amphipods, mussels</t>
  </si>
  <si>
    <t>CAT</t>
  </si>
  <si>
    <t>Catalase activity</t>
  </si>
  <si>
    <t>A key component of the antioxidant defense system that mitigates the harmful effects of ROS by breaking down hydrogen peroxide. Increased CAT often reflects a response to elevated ROS levels due to environmental contamination.</t>
  </si>
  <si>
    <t>U/mg protein</t>
  </si>
  <si>
    <t>Amphipods, mussels, fish</t>
  </si>
  <si>
    <t>Females</t>
  </si>
  <si>
    <t>Males</t>
  </si>
  <si>
    <t>Mixed</t>
  </si>
  <si>
    <r>
      <t xml:space="preserve">Sex </t>
    </r>
    <r>
      <rPr>
        <sz val="11"/>
        <color theme="1"/>
        <rFont val="Calibri"/>
        <family val="2"/>
        <scheme val="minor"/>
      </rPr>
      <t>{input data}</t>
    </r>
  </si>
  <si>
    <t>Sex of test animals. Many biomarkers have sex-specific background levels</t>
  </si>
  <si>
    <r>
      <t xml:space="preserve">Tissues </t>
    </r>
    <r>
      <rPr>
        <sz val="11"/>
        <color theme="1"/>
        <rFont val="Calibri"/>
        <family val="2"/>
        <scheme val="minor"/>
      </rPr>
      <t>{input data}</t>
    </r>
  </si>
  <si>
    <t xml:space="preserve">List of tissues used in the analysis. </t>
  </si>
  <si>
    <t>Skellefteå hamn</t>
  </si>
  <si>
    <t>Holmöarna</t>
  </si>
  <si>
    <t>Sundsvall</t>
  </si>
  <si>
    <t>Standardized automated spreadsheet</t>
  </si>
  <si>
    <t>Provided as a separate file. Used for evaluating data distributions. Currently, identical to the Ifremer template.</t>
  </si>
  <si>
    <r>
      <t xml:space="preserve">TV </t>
    </r>
    <r>
      <rPr>
        <i/>
        <sz val="11"/>
        <color theme="1"/>
        <rFont val="Calibri"/>
        <family val="2"/>
        <scheme val="minor"/>
      </rPr>
      <t>{input data on target values}</t>
    </r>
  </si>
  <si>
    <t>EAC/ERL</t>
  </si>
  <si>
    <t>Effects screening study</t>
  </si>
  <si>
    <t>SNMMP</t>
  </si>
  <si>
    <t>Unknown</t>
  </si>
  <si>
    <t>plasma</t>
  </si>
  <si>
    <t>Exposure and effect biomarkers used for each species and their target values estimated using BAC/EAC approach (i.e., 90%-confidence interval with non-parametric bootstrapping for 1000 observations based on the measurements from the reference sites). At least five observations for each BE parameter are required for a valid assessment.</t>
  </si>
  <si>
    <t>Gravid females</t>
  </si>
  <si>
    <t>De-brooded females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</si>
</sst>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1"/>
      <color theme="1"/>
      <name val="Calibri"/>
      <family val="2"/>
      <scheme val="minor"/>
    </font>
    <font>
      <sz val="10"/>
      <name val="Arial"/>
      <family val="2"/>
    </font>
    <font>
      <sz val="11"/>
      <color rgb="FFFF0000"/>
      <name val="Calibri"/>
      <family val="2"/>
      <scheme val="minor"/>
    </font>
    <font>
      <sz val="11"/>
      <name val="Calibri"/>
      <family val="2"/>
      <scheme val="minor"/>
    </font>
    <font>
      <b/>
      <sz val="11"/>
      <color theme="0"/>
      <name val="Calibri"/>
      <family val="2"/>
      <scheme val="minor"/>
    </font>
    <font>
      <i/>
      <sz val="11"/>
      <color theme="1"/>
      <name val="Calibri"/>
      <family val="2"/>
      <scheme val="minor"/>
    </font>
    <font>
      <sz val="11"/>
      <color theme="0"/>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000000"/>
      <name val="Calibri"/>
      <family val="2"/>
      <scheme val="minor"/>
    </font>
    <font>
      <sz val="10"/>
      <color indexed="8"/>
      <name val="Arial"/>
      <family val="2"/>
    </font>
    <font>
      <sz val="11"/>
      <color indexed="8"/>
      <name val="Calibri"/>
      <family val="2"/>
    </font>
    <font>
      <sz val="11"/>
      <color indexed="8"/>
      <name val="Calibri"/>
      <family val="2"/>
    </font>
    <font>
      <sz val="10"/>
      <color indexed="8"/>
      <name val="Arial"/>
      <family val="2"/>
    </font>
    <font>
      <sz val="12"/>
      <color theme="0"/>
      <name val="Calibri"/>
      <family val="2"/>
      <scheme val="minor"/>
    </font>
    <font>
      <b/>
      <sz val="14"/>
      <color theme="1"/>
      <name val="Calibri"/>
      <family val="2"/>
      <scheme val="minor"/>
    </font>
    <font>
      <sz val="12"/>
      <color theme="1"/>
      <name val="Calibri"/>
      <family val="2"/>
      <scheme val="minor"/>
    </font>
    <font>
      <b/>
      <sz val="11"/>
      <name val="Calibri"/>
      <family val="2"/>
      <scheme val="minor"/>
    </font>
    <font>
      <b/>
      <sz val="11"/>
      <color theme="9" tint="-0.499984740745262"/>
      <name val="Calibri"/>
      <family val="2"/>
      <scheme val="minor"/>
    </font>
    <font>
      <b/>
      <i/>
      <sz val="11"/>
      <color theme="1"/>
      <name val="Calibri"/>
      <family val="2"/>
      <scheme val="minor"/>
    </font>
    <font>
      <sz val="8"/>
      <name val="Calibri"/>
      <family val="2"/>
      <scheme val="minor"/>
    </font>
    <font>
      <sz val="11"/>
      <color theme="9" tint="-0.499984740745262"/>
      <name val="Calibri"/>
      <family val="2"/>
      <scheme val="minor"/>
    </font>
    <font>
      <b/>
      <i/>
      <sz val="14"/>
      <color theme="1"/>
      <name val="Calibri"/>
      <family val="2"/>
      <scheme val="minor"/>
    </font>
    <font>
      <b/>
      <sz val="14"/>
      <color theme="0"/>
      <name val="Calibri"/>
      <family val="2"/>
      <scheme val="minor"/>
    </font>
    <font>
      <sz val="36"/>
      <color rgb="FFFF0000"/>
      <name val="Calibri"/>
      <family val="2"/>
      <scheme val="minor"/>
    </font>
    <font>
      <b/>
      <i/>
      <sz val="11"/>
      <color theme="9" tint="-0.499984740745262"/>
      <name val="Calibri"/>
      <family val="2"/>
      <scheme val="minor"/>
    </font>
  </fonts>
  <fills count="43">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1"/>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rgb="FFFFCCFF"/>
        <bgColor indexed="64"/>
      </patternFill>
    </fill>
    <fill>
      <patternFill patternType="solid">
        <fgColor theme="5" tint="0.79998168889431442"/>
        <bgColor indexed="64"/>
      </patternFill>
    </fill>
    <fill>
      <patternFill patternType="solid">
        <fgColor theme="6" tint="0.39997558519241921"/>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thin">
        <color indexed="22"/>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bottom style="thin">
        <color indexed="22"/>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48">
    <xf numFmtId="0" fontId="0" fillId="0" borderId="0"/>
    <xf numFmtId="0" fontId="2" fillId="0" borderId="0"/>
    <xf numFmtId="0" fontId="2" fillId="0" borderId="0"/>
    <xf numFmtId="0" fontId="2" fillId="0" borderId="0"/>
    <xf numFmtId="0" fontId="9"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4" applyNumberFormat="0" applyAlignment="0" applyProtection="0"/>
    <xf numFmtId="0" fontId="17" fillId="7" borderId="5" applyNumberFormat="0" applyAlignment="0" applyProtection="0"/>
    <xf numFmtId="0" fontId="18" fillId="7" borderId="4" applyNumberFormat="0" applyAlignment="0" applyProtection="0"/>
    <xf numFmtId="0" fontId="19" fillId="0" borderId="6" applyNumberFormat="0" applyFill="0" applyAlignment="0" applyProtection="0"/>
    <xf numFmtId="0" fontId="5" fillId="8" borderId="7" applyNumberFormat="0" applyAlignment="0" applyProtection="0"/>
    <xf numFmtId="0" fontId="3" fillId="0" borderId="0" applyNumberFormat="0" applyFill="0" applyBorder="0" applyAlignment="0" applyProtection="0"/>
    <xf numFmtId="0" fontId="8" fillId="9" borderId="8" applyNumberFormat="0" applyFont="0" applyAlignment="0" applyProtection="0"/>
    <xf numFmtId="0" fontId="20" fillId="0" borderId="0" applyNumberFormat="0" applyFill="0" applyBorder="0" applyAlignment="0" applyProtection="0"/>
    <xf numFmtId="0" fontId="1" fillId="0" borderId="9" applyNumberFormat="0" applyFill="0" applyAlignment="0" applyProtection="0"/>
    <xf numFmtId="0" fontId="7"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7"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7"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7"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7"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7"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22" fillId="0" borderId="0"/>
    <xf numFmtId="0" fontId="25" fillId="0" borderId="0"/>
    <xf numFmtId="0" fontId="22" fillId="0" borderId="0"/>
  </cellStyleXfs>
  <cellXfs count="143">
    <xf numFmtId="0" fontId="0" fillId="0" borderId="0" xfId="0"/>
    <xf numFmtId="0" fontId="0" fillId="0" borderId="0" xfId="0" applyFill="1" applyBorder="1" applyAlignment="1">
      <alignment horizontal="center"/>
    </xf>
    <xf numFmtId="0" fontId="0" fillId="0" borderId="0" xfId="0" applyAlignment="1">
      <alignment horizontal="center"/>
    </xf>
    <xf numFmtId="0" fontId="0" fillId="0" borderId="0" xfId="0" applyFill="1" applyAlignment="1">
      <alignment horizontal="center"/>
    </xf>
    <xf numFmtId="0" fontId="1" fillId="0" borderId="0" xfId="0" applyFont="1"/>
    <xf numFmtId="0" fontId="0" fillId="0" borderId="0" xfId="0" applyAlignment="1">
      <alignment horizontal="left"/>
    </xf>
    <xf numFmtId="1" fontId="1" fillId="0" borderId="0" xfId="0" applyNumberFormat="1" applyFont="1"/>
    <xf numFmtId="0" fontId="0" fillId="2" borderId="0" xfId="0" applyFill="1"/>
    <xf numFmtId="0" fontId="0" fillId="0" borderId="0" xfId="0"/>
    <xf numFmtId="1" fontId="0" fillId="0" borderId="0" xfId="0" applyNumberFormat="1"/>
    <xf numFmtId="0" fontId="0" fillId="0" borderId="10" xfId="0" applyBorder="1"/>
    <xf numFmtId="0" fontId="0" fillId="0" borderId="11" xfId="0" applyBorder="1"/>
    <xf numFmtId="0" fontId="0" fillId="0" borderId="12" xfId="0" applyBorder="1"/>
    <xf numFmtId="0" fontId="0" fillId="0" borderId="0" xfId="0" applyBorder="1"/>
    <xf numFmtId="0" fontId="0" fillId="0" borderId="0" xfId="0" applyFont="1" applyAlignment="1">
      <alignment horizontal="center"/>
    </xf>
    <xf numFmtId="0" fontId="0" fillId="0" borderId="0" xfId="0" applyFont="1"/>
    <xf numFmtId="0" fontId="0" fillId="0" borderId="0" xfId="0" applyFill="1"/>
    <xf numFmtId="0" fontId="0" fillId="0" borderId="0" xfId="0" applyFill="1" applyAlignment="1">
      <alignment horizontal="left"/>
    </xf>
    <xf numFmtId="0" fontId="4" fillId="0" borderId="0" xfId="0" applyFont="1" applyFill="1" applyBorder="1" applyAlignment="1">
      <alignment horizontal="left"/>
    </xf>
    <xf numFmtId="0" fontId="0" fillId="0" borderId="0" xfId="0" applyFill="1" applyBorder="1" applyAlignment="1">
      <alignment horizontal="left"/>
    </xf>
    <xf numFmtId="0" fontId="0" fillId="0" borderId="0" xfId="0" applyFill="1" applyAlignment="1">
      <alignment horizontal="right"/>
    </xf>
    <xf numFmtId="0" fontId="0" fillId="0" borderId="0" xfId="0" applyAlignment="1">
      <alignment horizontal="right"/>
    </xf>
    <xf numFmtId="0" fontId="23" fillId="0" borderId="0" xfId="45" applyFont="1" applyFill="1" applyBorder="1" applyAlignment="1">
      <alignment horizontal="left" wrapText="1"/>
    </xf>
    <xf numFmtId="0" fontId="23" fillId="0" borderId="0" xfId="45" applyFont="1" applyFill="1" applyBorder="1" applyAlignment="1">
      <alignment horizontal="center" wrapText="1"/>
    </xf>
    <xf numFmtId="0" fontId="23" fillId="0" borderId="0" xfId="45" applyFont="1" applyFill="1" applyBorder="1" applyAlignment="1">
      <alignment horizontal="right" wrapText="1"/>
    </xf>
    <xf numFmtId="0" fontId="24" fillId="0" borderId="18" xfId="46" applyFont="1" applyFill="1" applyBorder="1" applyAlignment="1">
      <alignment horizontal="center" wrapText="1"/>
    </xf>
    <xf numFmtId="2" fontId="0" fillId="0" borderId="0" xfId="0" applyNumberFormat="1" applyFill="1" applyAlignment="1">
      <alignment horizontal="center"/>
    </xf>
    <xf numFmtId="0" fontId="1" fillId="0" borderId="0" xfId="0" applyFont="1" applyFill="1" applyAlignment="1">
      <alignment wrapText="1"/>
    </xf>
    <xf numFmtId="0" fontId="0" fillId="0" borderId="0" xfId="0" applyFill="1" applyAlignment="1">
      <alignment wrapText="1"/>
    </xf>
    <xf numFmtId="0" fontId="0" fillId="0" borderId="0" xfId="0" applyAlignment="1">
      <alignment wrapText="1"/>
    </xf>
    <xf numFmtId="0" fontId="23" fillId="0" borderId="18" xfId="47" applyFont="1" applyFill="1" applyBorder="1" applyAlignment="1">
      <alignment wrapText="1"/>
    </xf>
    <xf numFmtId="0" fontId="23" fillId="0" borderId="0" xfId="47" applyFont="1" applyFill="1" applyBorder="1" applyAlignment="1">
      <alignment wrapText="1"/>
    </xf>
    <xf numFmtId="0" fontId="1" fillId="0" borderId="14" xfId="0" applyFont="1" applyBorder="1" applyAlignment="1">
      <alignment wrapText="1"/>
    </xf>
    <xf numFmtId="0" fontId="1" fillId="0" borderId="13" xfId="0" applyFont="1" applyBorder="1" applyAlignment="1">
      <alignment wrapText="1"/>
    </xf>
    <xf numFmtId="0" fontId="1" fillId="0" borderId="13" xfId="0" applyFont="1" applyFill="1" applyBorder="1" applyAlignment="1">
      <alignment wrapText="1"/>
    </xf>
    <xf numFmtId="0" fontId="0" fillId="0" borderId="17" xfId="0" applyBorder="1" applyAlignment="1">
      <alignment wrapText="1"/>
    </xf>
    <xf numFmtId="0" fontId="0" fillId="0" borderId="16" xfId="0" applyBorder="1"/>
    <xf numFmtId="0" fontId="0" fillId="0" borderId="16" xfId="0" applyBorder="1" applyAlignment="1">
      <alignment wrapText="1"/>
    </xf>
    <xf numFmtId="0" fontId="0" fillId="0" borderId="15" xfId="0" applyBorder="1"/>
    <xf numFmtId="0" fontId="1" fillId="0" borderId="0" xfId="0" applyFont="1" applyFill="1" applyAlignment="1">
      <alignment horizontal="center" vertical="center" wrapText="1"/>
    </xf>
    <xf numFmtId="0" fontId="27" fillId="0" borderId="0" xfId="0" applyFont="1"/>
    <xf numFmtId="0" fontId="6" fillId="0" borderId="0" xfId="0" applyFont="1" applyAlignment="1">
      <alignment horizontal="left"/>
    </xf>
    <xf numFmtId="0" fontId="28" fillId="0" borderId="0" xfId="0" applyFont="1"/>
    <xf numFmtId="0" fontId="0" fillId="0" borderId="0" xfId="0" quotePrefix="1" applyAlignment="1">
      <alignment horizontal="left" wrapText="1"/>
    </xf>
    <xf numFmtId="0" fontId="29" fillId="0" borderId="0" xfId="0" applyFont="1" applyFill="1" applyAlignment="1">
      <alignment horizontal="left" vertical="center"/>
    </xf>
    <xf numFmtId="0" fontId="0" fillId="0" borderId="0" xfId="0" quotePrefix="1" applyFill="1" applyAlignment="1">
      <alignment horizontal="left" vertical="center" wrapText="1"/>
    </xf>
    <xf numFmtId="0" fontId="0" fillId="0" borderId="0" xfId="0" quotePrefix="1" applyFill="1" applyAlignment="1">
      <alignment horizontal="left" wrapText="1"/>
    </xf>
    <xf numFmtId="0" fontId="0" fillId="0" borderId="0" xfId="0" applyFont="1" applyFill="1"/>
    <xf numFmtId="0" fontId="0" fillId="34" borderId="0" xfId="0" applyFont="1" applyFill="1" applyAlignment="1">
      <alignment horizontal="center"/>
    </xf>
    <xf numFmtId="1" fontId="0" fillId="34" borderId="0" xfId="0" applyNumberFormat="1" applyFont="1" applyFill="1" applyAlignment="1">
      <alignment horizontal="center"/>
    </xf>
    <xf numFmtId="0" fontId="0" fillId="34" borderId="0" xfId="0" applyFont="1" applyFill="1" applyAlignment="1">
      <alignment horizontal="center" vertical="center"/>
    </xf>
    <xf numFmtId="0" fontId="21" fillId="34" borderId="0" xfId="0" applyFont="1" applyFill="1" applyAlignment="1">
      <alignment horizontal="center" vertical="center"/>
    </xf>
    <xf numFmtId="0" fontId="0" fillId="34" borderId="0" xfId="0" applyFont="1" applyFill="1"/>
    <xf numFmtId="2" fontId="0" fillId="34" borderId="0" xfId="0" applyNumberFormat="1" applyFont="1" applyFill="1" applyAlignment="1">
      <alignment horizontal="center" vertical="center"/>
    </xf>
    <xf numFmtId="1" fontId="0" fillId="34" borderId="20" xfId="0" applyNumberFormat="1" applyFill="1" applyBorder="1"/>
    <xf numFmtId="0" fontId="0" fillId="34" borderId="20" xfId="0" applyFill="1" applyBorder="1"/>
    <xf numFmtId="0" fontId="0" fillId="34" borderId="20" xfId="0" applyFont="1" applyFill="1" applyBorder="1"/>
    <xf numFmtId="0" fontId="1" fillId="0" borderId="24" xfId="0" applyFont="1" applyBorder="1" applyAlignment="1">
      <alignment horizontal="center" vertical="center" wrapText="1"/>
    </xf>
    <xf numFmtId="0" fontId="30" fillId="0" borderId="23" xfId="0" applyFont="1" applyBorder="1" applyAlignment="1">
      <alignment horizontal="left"/>
    </xf>
    <xf numFmtId="0" fontId="30" fillId="0" borderId="25" xfId="0" applyFont="1" applyBorder="1" applyAlignment="1">
      <alignment horizontal="left"/>
    </xf>
    <xf numFmtId="1" fontId="0" fillId="37" borderId="0" xfId="0" applyNumberFormat="1" applyFont="1" applyFill="1" applyAlignment="1">
      <alignment horizontal="center"/>
    </xf>
    <xf numFmtId="0" fontId="35" fillId="35" borderId="0" xfId="0" applyFont="1" applyFill="1"/>
    <xf numFmtId="1" fontId="0" fillId="37" borderId="22" xfId="0" applyNumberFormat="1" applyFill="1" applyBorder="1"/>
    <xf numFmtId="1" fontId="0" fillId="37" borderId="20" xfId="0" applyNumberFormat="1" applyFill="1" applyBorder="1"/>
    <xf numFmtId="0" fontId="0" fillId="37" borderId="20" xfId="0" applyFont="1" applyFill="1" applyBorder="1"/>
    <xf numFmtId="0" fontId="0" fillId="37" borderId="22" xfId="0" applyFont="1" applyFill="1" applyBorder="1" applyAlignment="1">
      <alignment vertical="center" wrapText="1"/>
    </xf>
    <xf numFmtId="1" fontId="0" fillId="39" borderId="0" xfId="0" applyNumberFormat="1" applyFill="1"/>
    <xf numFmtId="0" fontId="0" fillId="39" borderId="0" xfId="0" applyFill="1"/>
    <xf numFmtId="0" fontId="0" fillId="40" borderId="22" xfId="0" applyFont="1" applyFill="1" applyBorder="1" applyAlignment="1">
      <alignment vertical="center" wrapText="1"/>
    </xf>
    <xf numFmtId="0" fontId="0" fillId="40" borderId="22" xfId="0" applyFill="1" applyBorder="1" applyAlignment="1">
      <alignment vertical="center" wrapText="1"/>
    </xf>
    <xf numFmtId="0" fontId="0" fillId="40" borderId="20" xfId="0" applyFill="1" applyBorder="1"/>
    <xf numFmtId="0" fontId="0" fillId="40" borderId="20" xfId="0" applyFont="1" applyFill="1" applyBorder="1" applyAlignment="1">
      <alignment vertical="center" wrapText="1"/>
    </xf>
    <xf numFmtId="0" fontId="0" fillId="40" borderId="20" xfId="0" applyFill="1" applyBorder="1" applyAlignment="1">
      <alignment vertical="center" wrapText="1"/>
    </xf>
    <xf numFmtId="0" fontId="29" fillId="41" borderId="20" xfId="0" applyFont="1" applyFill="1" applyBorder="1"/>
    <xf numFmtId="0" fontId="0" fillId="41" borderId="20" xfId="0" applyFill="1" applyBorder="1"/>
    <xf numFmtId="0" fontId="29" fillId="41" borderId="20" xfId="0" applyFont="1" applyFill="1" applyBorder="1" applyAlignment="1">
      <alignment horizontal="left" vertical="center"/>
    </xf>
    <xf numFmtId="0" fontId="0" fillId="41" borderId="20" xfId="0" quotePrefix="1" applyFill="1" applyBorder="1" applyAlignment="1">
      <alignment horizontal="left" vertical="center" wrapText="1"/>
    </xf>
    <xf numFmtId="0" fontId="23" fillId="0" borderId="19" xfId="47" applyFont="1" applyFill="1" applyBorder="1" applyAlignment="1">
      <alignment horizontal="right" wrapText="1"/>
    </xf>
    <xf numFmtId="0" fontId="1" fillId="0" borderId="0" xfId="0" applyFont="1" applyFill="1"/>
    <xf numFmtId="0" fontId="1" fillId="39" borderId="0" xfId="0" applyFont="1" applyFill="1"/>
    <xf numFmtId="1" fontId="1" fillId="39" borderId="20" xfId="0" applyNumberFormat="1" applyFont="1" applyFill="1" applyBorder="1"/>
    <xf numFmtId="0" fontId="1" fillId="39" borderId="20" xfId="0" applyFont="1" applyFill="1" applyBorder="1"/>
    <xf numFmtId="0" fontId="1" fillId="39" borderId="0" xfId="0" applyFont="1" applyFill="1" applyAlignment="1">
      <alignment horizontal="center" vertical="center" wrapText="1"/>
    </xf>
    <xf numFmtId="1" fontId="1" fillId="39" borderId="0" xfId="0" applyNumberFormat="1" applyFont="1" applyFill="1" applyAlignment="1">
      <alignment horizontal="center" vertical="center" wrapText="1"/>
    </xf>
    <xf numFmtId="0" fontId="1" fillId="39" borderId="0" xfId="0" applyFont="1" applyFill="1" applyAlignment="1">
      <alignment horizontal="center" vertical="center"/>
    </xf>
    <xf numFmtId="0" fontId="1" fillId="39" borderId="20" xfId="0" applyFont="1" applyFill="1" applyBorder="1" applyAlignment="1">
      <alignment horizontal="center" vertical="center" wrapText="1"/>
    </xf>
    <xf numFmtId="0" fontId="1" fillId="37" borderId="20" xfId="0" applyFont="1" applyFill="1" applyBorder="1" applyAlignment="1">
      <alignment horizontal="center" vertical="center" wrapText="1"/>
    </xf>
    <xf numFmtId="0" fontId="1" fillId="34" borderId="20" xfId="0" applyFont="1" applyFill="1" applyBorder="1" applyAlignment="1">
      <alignment horizontal="center" vertical="center" wrapText="1"/>
    </xf>
    <xf numFmtId="0" fontId="24" fillId="34" borderId="20" xfId="46" applyFont="1" applyFill="1" applyBorder="1" applyAlignment="1">
      <alignment horizontal="center" wrapText="1"/>
    </xf>
    <xf numFmtId="0" fontId="1" fillId="37" borderId="20" xfId="0" applyFont="1" applyFill="1" applyBorder="1" applyAlignment="1">
      <alignment horizontal="left" vertical="center" wrapText="1"/>
    </xf>
    <xf numFmtId="2" fontId="1" fillId="37" borderId="20" xfId="0" applyNumberFormat="1" applyFont="1" applyFill="1" applyBorder="1" applyAlignment="1">
      <alignment vertical="center" wrapText="1"/>
    </xf>
    <xf numFmtId="0" fontId="24" fillId="0" borderId="26" xfId="46" applyFont="1" applyFill="1" applyBorder="1" applyAlignment="1">
      <alignment horizontal="center" wrapText="1"/>
    </xf>
    <xf numFmtId="0" fontId="24" fillId="37" borderId="20" xfId="46" applyFont="1" applyFill="1" applyBorder="1" applyAlignment="1">
      <alignment horizontal="center" wrapText="1"/>
    </xf>
    <xf numFmtId="0" fontId="0" fillId="38" borderId="20" xfId="0" applyFill="1" applyBorder="1"/>
    <xf numFmtId="0" fontId="0" fillId="40" borderId="20" xfId="0" applyFill="1" applyBorder="1" applyAlignment="1">
      <alignment horizontal="left" vertical="center"/>
    </xf>
    <xf numFmtId="0" fontId="0" fillId="40" borderId="20" xfId="0" applyFill="1" applyBorder="1" applyAlignment="1">
      <alignment horizontal="left" vertical="center" wrapText="1"/>
    </xf>
    <xf numFmtId="0" fontId="0" fillId="37" borderId="20" xfId="0" applyFill="1" applyBorder="1"/>
    <xf numFmtId="2" fontId="0" fillId="34" borderId="20" xfId="0" applyNumberFormat="1" applyFill="1" applyBorder="1"/>
    <xf numFmtId="0" fontId="36" fillId="0" borderId="0" xfId="0" applyFont="1" applyFill="1"/>
    <xf numFmtId="0" fontId="1" fillId="0" borderId="20" xfId="0" applyFont="1" applyBorder="1" applyAlignment="1">
      <alignment horizontal="center" vertical="center"/>
    </xf>
    <xf numFmtId="0" fontId="0" fillId="40" borderId="20" xfId="0" applyFill="1" applyBorder="1" applyAlignment="1">
      <alignment vertical="center"/>
    </xf>
    <xf numFmtId="1" fontId="0" fillId="40" borderId="20" xfId="0" applyNumberFormat="1" applyFill="1" applyBorder="1" applyAlignment="1">
      <alignment vertical="center"/>
    </xf>
    <xf numFmtId="1" fontId="0" fillId="40" borderId="20" xfId="0" applyNumberFormat="1" applyFill="1" applyBorder="1" applyAlignment="1">
      <alignment vertical="center" wrapText="1"/>
    </xf>
    <xf numFmtId="0" fontId="0" fillId="40" borderId="20" xfId="0" applyFont="1" applyFill="1" applyBorder="1" applyAlignment="1">
      <alignment vertical="center"/>
    </xf>
    <xf numFmtId="0" fontId="0" fillId="40" borderId="22" xfId="0" applyFill="1" applyBorder="1" applyAlignment="1">
      <alignment vertical="center"/>
    </xf>
    <xf numFmtId="0" fontId="0" fillId="37" borderId="22" xfId="0" applyFill="1" applyBorder="1"/>
    <xf numFmtId="0" fontId="0" fillId="34" borderId="21" xfId="0" applyFill="1" applyBorder="1"/>
    <xf numFmtId="0" fontId="0" fillId="39" borderId="20" xfId="0" applyFill="1" applyBorder="1"/>
    <xf numFmtId="0" fontId="31" fillId="0" borderId="27" xfId="0" applyFont="1" applyFill="1" applyBorder="1" applyAlignment="1">
      <alignment horizontal="left" wrapText="1"/>
    </xf>
    <xf numFmtId="0" fontId="0" fillId="0" borderId="28" xfId="0" applyFont="1" applyFill="1" applyBorder="1" applyAlignment="1">
      <alignment horizontal="left"/>
    </xf>
    <xf numFmtId="0" fontId="31" fillId="0" borderId="29" xfId="0" applyFont="1" applyBorder="1"/>
    <xf numFmtId="0" fontId="0" fillId="0" borderId="30" xfId="0" applyBorder="1"/>
    <xf numFmtId="0" fontId="0" fillId="0" borderId="30" xfId="0" applyBorder="1" applyAlignment="1">
      <alignment wrapText="1"/>
    </xf>
    <xf numFmtId="0" fontId="31" fillId="0" borderId="29" xfId="0" applyFont="1" applyFill="1" applyBorder="1" applyAlignment="1">
      <alignment horizontal="left" vertical="center"/>
    </xf>
    <xf numFmtId="0" fontId="0" fillId="0" borderId="30" xfId="0" applyFont="1" applyFill="1" applyBorder="1" applyAlignment="1">
      <alignment horizontal="left" vertical="center" wrapText="1"/>
    </xf>
    <xf numFmtId="0" fontId="31" fillId="0" borderId="31" xfId="0" applyFont="1" applyBorder="1"/>
    <xf numFmtId="0" fontId="0" fillId="0" borderId="32" xfId="0" applyBorder="1" applyAlignment="1">
      <alignment wrapText="1"/>
    </xf>
    <xf numFmtId="0" fontId="34" fillId="0" borderId="14" xfId="0" applyFont="1" applyFill="1" applyBorder="1"/>
    <xf numFmtId="0" fontId="0" fillId="0" borderId="17" xfId="0" applyBorder="1"/>
    <xf numFmtId="1" fontId="0" fillId="40" borderId="33" xfId="0" applyNumberFormat="1" applyFill="1" applyBorder="1" applyAlignment="1">
      <alignment horizontal="left"/>
    </xf>
    <xf numFmtId="1" fontId="0" fillId="40" borderId="34" xfId="0" applyNumberFormat="1" applyFill="1" applyBorder="1" applyAlignment="1">
      <alignment horizontal="left"/>
    </xf>
    <xf numFmtId="1" fontId="0" fillId="38" borderId="31" xfId="0" applyNumberFormat="1" applyFill="1" applyBorder="1" applyAlignment="1">
      <alignment horizontal="left"/>
    </xf>
    <xf numFmtId="1" fontId="0" fillId="38" borderId="32" xfId="0" applyNumberFormat="1" applyFill="1" applyBorder="1"/>
    <xf numFmtId="0" fontId="37" fillId="0" borderId="29" xfId="0" applyFont="1" applyFill="1" applyBorder="1" applyAlignment="1">
      <alignment horizontal="left" vertical="center"/>
    </xf>
    <xf numFmtId="2" fontId="0" fillId="34" borderId="22" xfId="0" applyNumberFormat="1" applyFill="1" applyBorder="1"/>
    <xf numFmtId="0" fontId="30" fillId="39" borderId="20" xfId="0" applyFont="1" applyFill="1" applyBorder="1" applyAlignment="1">
      <alignment horizontal="center" vertical="center" wrapText="1"/>
    </xf>
    <xf numFmtId="0" fontId="1" fillId="39" borderId="20" xfId="0" applyFont="1" applyFill="1" applyBorder="1" applyAlignment="1">
      <alignment horizontal="center" wrapText="1"/>
    </xf>
    <xf numFmtId="0" fontId="0" fillId="37" borderId="20" xfId="0" applyFill="1" applyBorder="1" applyAlignment="1">
      <alignment horizontal="center"/>
    </xf>
    <xf numFmtId="2" fontId="1" fillId="37" borderId="20" xfId="0" applyNumberFormat="1" applyFont="1" applyFill="1" applyBorder="1" applyAlignment="1">
      <alignment horizontal="center" vertical="center" wrapText="1"/>
    </xf>
    <xf numFmtId="2" fontId="24" fillId="34" borderId="20" xfId="46" applyNumberFormat="1" applyFont="1" applyFill="1" applyBorder="1" applyAlignment="1">
      <alignment horizontal="center" wrapText="1"/>
    </xf>
    <xf numFmtId="2" fontId="0" fillId="34" borderId="20" xfId="0" applyNumberFormat="1" applyFill="1" applyBorder="1" applyAlignment="1">
      <alignment horizontal="center"/>
    </xf>
    <xf numFmtId="0" fontId="0" fillId="39" borderId="35" xfId="0" applyFill="1" applyBorder="1"/>
    <xf numFmtId="0" fontId="33" fillId="34" borderId="36" xfId="0" applyFont="1" applyFill="1" applyBorder="1"/>
    <xf numFmtId="0" fontId="33" fillId="34" borderId="21" xfId="0" applyFont="1" applyFill="1" applyBorder="1"/>
    <xf numFmtId="0" fontId="4" fillId="34" borderId="21" xfId="0" applyFont="1" applyFill="1" applyBorder="1"/>
    <xf numFmtId="1" fontId="0" fillId="42" borderId="33" xfId="0" applyNumberFormat="1" applyFill="1" applyBorder="1" applyAlignment="1">
      <alignment horizontal="left"/>
    </xf>
    <xf numFmtId="1" fontId="0" fillId="42" borderId="34" xfId="0" applyNumberFormat="1" applyFill="1" applyBorder="1" applyAlignment="1">
      <alignment horizontal="left"/>
    </xf>
    <xf numFmtId="1" fontId="0" fillId="34" borderId="33" xfId="0" applyNumberFormat="1" applyFill="1" applyBorder="1" applyAlignment="1">
      <alignment horizontal="left"/>
    </xf>
    <xf numFmtId="1" fontId="0" fillId="34" borderId="34" xfId="0" applyNumberFormat="1" applyFill="1" applyBorder="1" applyAlignment="1">
      <alignment horizontal="left"/>
    </xf>
    <xf numFmtId="1" fontId="0" fillId="39" borderId="33" xfId="0" applyNumberFormat="1" applyFill="1" applyBorder="1" applyAlignment="1">
      <alignment horizontal="left"/>
    </xf>
    <xf numFmtId="1" fontId="0" fillId="39" borderId="34" xfId="0" applyNumberFormat="1" applyFill="1" applyBorder="1" applyAlignment="1">
      <alignment horizontal="left"/>
    </xf>
    <xf numFmtId="0" fontId="26" fillId="35" borderId="0" xfId="0" applyFont="1" applyFill="1" applyAlignment="1">
      <alignment horizontal="center"/>
    </xf>
    <xf numFmtId="0" fontId="26" fillId="36" borderId="10" xfId="0" applyFont="1" applyFill="1" applyBorder="1" applyAlignment="1">
      <alignment horizontal="center" wrapText="1"/>
    </xf>
  </cellXfs>
  <cellStyles count="48">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2" xfId="3" xr:uid="{00000000-0005-0000-0000-000025000000}"/>
    <cellStyle name="Normal 3" xfId="1" xr:uid="{00000000-0005-0000-0000-000026000000}"/>
    <cellStyle name="Normal 4" xfId="2" xr:uid="{00000000-0005-0000-0000-000027000000}"/>
    <cellStyle name="Normal_Mono_results to Access" xfId="47" xr:uid="{00000000-0005-0000-0000-000028000000}"/>
    <cellStyle name="Normal_Sheet3" xfId="45" xr:uid="{00000000-0005-0000-0000-000029000000}"/>
    <cellStyle name="Normal_Sheet4" xfId="46" xr:uid="{00000000-0005-0000-0000-00002A000000}"/>
    <cellStyle name="Note" xfId="18" builtinId="10" customBuiltin="1"/>
    <cellStyle name="Output" xfId="13" builtinId="21" customBuiltin="1"/>
    <cellStyle name="Title" xfId="4" builtinId="15" customBuiltin="1"/>
    <cellStyle name="Total" xfId="20" builtinId="25" customBuiltin="1"/>
    <cellStyle name="Warning Text" xfId="17" builtinId="11" customBuiltin="1"/>
  </cellStyles>
  <dxfs count="0"/>
  <tableStyles count="0" defaultTableStyle="TableStyleMedium9" defaultPivotStyle="PivotStyleLight16"/>
  <colors>
    <mruColors>
      <color rgb="FFFFFF99"/>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41"/>
  <sheetViews>
    <sheetView tabSelected="1" workbookViewId="0"/>
  </sheetViews>
  <sheetFormatPr defaultRowHeight="14.5" x14ac:dyDescent="0.35"/>
  <cols>
    <col min="1" max="1" width="39" customWidth="1"/>
    <col min="2" max="2" width="105.81640625" style="8" customWidth="1"/>
    <col min="3" max="3" width="121" customWidth="1"/>
  </cols>
  <sheetData>
    <row r="1" spans="1:3" ht="18.5" x14ac:dyDescent="0.45">
      <c r="A1" s="61" t="s">
        <v>97</v>
      </c>
      <c r="B1" s="42" t="s">
        <v>98</v>
      </c>
    </row>
    <row r="2" spans="1:3" s="8" customFormat="1" x14ac:dyDescent="0.35">
      <c r="B2" s="4"/>
    </row>
    <row r="3" spans="1:3" s="8" customFormat="1" ht="15.5" x14ac:dyDescent="0.35">
      <c r="A3" s="42"/>
      <c r="B3" s="4"/>
    </row>
    <row r="4" spans="1:3" x14ac:dyDescent="0.35">
      <c r="A4" s="73" t="s">
        <v>191</v>
      </c>
      <c r="B4" s="74" t="s">
        <v>101</v>
      </c>
      <c r="C4" s="43"/>
    </row>
    <row r="5" spans="1:3" s="8" customFormat="1" ht="29" x14ac:dyDescent="0.35">
      <c r="A5" s="75" t="s">
        <v>192</v>
      </c>
      <c r="B5" s="76" t="s">
        <v>232</v>
      </c>
      <c r="C5" s="43"/>
    </row>
    <row r="6" spans="1:3" s="8" customFormat="1" ht="29" x14ac:dyDescent="0.35">
      <c r="A6" s="75" t="s">
        <v>193</v>
      </c>
      <c r="B6" s="76" t="s">
        <v>112</v>
      </c>
      <c r="C6" s="43"/>
    </row>
    <row r="7" spans="1:3" s="16" customFormat="1" ht="27.75" customHeight="1" x14ac:dyDescent="0.35">
      <c r="A7" s="44"/>
      <c r="B7" s="45"/>
      <c r="C7" s="46"/>
    </row>
    <row r="8" spans="1:3" s="8" customFormat="1" ht="19" thickBot="1" x14ac:dyDescent="0.5">
      <c r="A8" s="40" t="s">
        <v>169</v>
      </c>
      <c r="C8" s="5"/>
    </row>
    <row r="9" spans="1:3" ht="15" thickBot="1" x14ac:dyDescent="0.4">
      <c r="A9" s="58" t="s">
        <v>188</v>
      </c>
      <c r="B9" s="59" t="s">
        <v>99</v>
      </c>
    </row>
    <row r="10" spans="1:3" ht="29" x14ac:dyDescent="0.35">
      <c r="A10" s="108" t="s">
        <v>184</v>
      </c>
      <c r="B10" s="109" t="s">
        <v>76</v>
      </c>
      <c r="C10" s="41"/>
    </row>
    <row r="11" spans="1:3" s="8" customFormat="1" x14ac:dyDescent="0.35">
      <c r="A11" s="110" t="s">
        <v>185</v>
      </c>
      <c r="B11" s="111" t="s">
        <v>100</v>
      </c>
      <c r="C11" s="41"/>
    </row>
    <row r="12" spans="1:3" s="8" customFormat="1" x14ac:dyDescent="0.35">
      <c r="A12" s="110" t="s">
        <v>186</v>
      </c>
      <c r="B12" s="111" t="s">
        <v>178</v>
      </c>
      <c r="C12" s="41"/>
    </row>
    <row r="13" spans="1:3" s="8" customFormat="1" x14ac:dyDescent="0.35">
      <c r="A13" s="110" t="s">
        <v>265</v>
      </c>
      <c r="B13" s="111" t="s">
        <v>266</v>
      </c>
      <c r="C13" s="41"/>
    </row>
    <row r="14" spans="1:3" s="8" customFormat="1" x14ac:dyDescent="0.35">
      <c r="A14" s="110" t="s">
        <v>267</v>
      </c>
      <c r="B14" s="111" t="s">
        <v>268</v>
      </c>
      <c r="C14" s="41"/>
    </row>
    <row r="15" spans="1:3" s="8" customFormat="1" ht="29" x14ac:dyDescent="0.35">
      <c r="A15" s="110" t="s">
        <v>187</v>
      </c>
      <c r="B15" s="112" t="s">
        <v>179</v>
      </c>
      <c r="C15" s="41"/>
    </row>
    <row r="16" spans="1:3" s="8" customFormat="1" ht="53.25" customHeight="1" x14ac:dyDescent="0.35">
      <c r="A16" s="113" t="s">
        <v>274</v>
      </c>
      <c r="B16" s="114" t="s">
        <v>280</v>
      </c>
      <c r="C16" s="41"/>
    </row>
    <row r="17" spans="1:3" s="8" customFormat="1" ht="42.5" customHeight="1" x14ac:dyDescent="0.35">
      <c r="A17" s="123" t="s">
        <v>272</v>
      </c>
      <c r="B17" s="114" t="s">
        <v>273</v>
      </c>
      <c r="C17" s="41"/>
    </row>
    <row r="18" spans="1:3" s="8" customFormat="1" ht="33" customHeight="1" x14ac:dyDescent="0.35">
      <c r="A18" s="110" t="s">
        <v>134</v>
      </c>
      <c r="B18" s="112" t="s">
        <v>180</v>
      </c>
      <c r="C18" s="41"/>
    </row>
    <row r="19" spans="1:3" ht="29" x14ac:dyDescent="0.35">
      <c r="A19" s="110" t="s">
        <v>164</v>
      </c>
      <c r="B19" s="112" t="s">
        <v>166</v>
      </c>
    </row>
    <row r="20" spans="1:3" ht="29.5" thickBot="1" x14ac:dyDescent="0.4">
      <c r="A20" s="115" t="s">
        <v>165</v>
      </c>
      <c r="B20" s="116" t="s">
        <v>181</v>
      </c>
    </row>
    <row r="21" spans="1:3" ht="37.5" customHeight="1" thickBot="1" x14ac:dyDescent="0.4">
      <c r="A21" s="6"/>
      <c r="B21" s="6"/>
    </row>
    <row r="22" spans="1:3" ht="18.5" x14ac:dyDescent="0.45">
      <c r="A22" s="117" t="s">
        <v>168</v>
      </c>
      <c r="B22" s="118"/>
    </row>
    <row r="23" spans="1:3" s="8" customFormat="1" x14ac:dyDescent="0.35">
      <c r="A23" s="139" t="s">
        <v>189</v>
      </c>
      <c r="B23" s="140"/>
    </row>
    <row r="24" spans="1:3" x14ac:dyDescent="0.35">
      <c r="A24" s="135" t="s">
        <v>167</v>
      </c>
      <c r="B24" s="136"/>
    </row>
    <row r="25" spans="1:3" x14ac:dyDescent="0.35">
      <c r="A25" s="137" t="s">
        <v>170</v>
      </c>
      <c r="B25" s="138"/>
    </row>
    <row r="26" spans="1:3" s="8" customFormat="1" x14ac:dyDescent="0.35">
      <c r="A26" s="119" t="s">
        <v>190</v>
      </c>
      <c r="B26" s="120"/>
    </row>
    <row r="27" spans="1:3" ht="15" thickBot="1" x14ac:dyDescent="0.4">
      <c r="A27" s="121" t="s">
        <v>183</v>
      </c>
      <c r="B27" s="122"/>
    </row>
    <row r="28" spans="1:3" x14ac:dyDescent="0.35">
      <c r="A28" s="9"/>
      <c r="B28" s="9"/>
    </row>
    <row r="29" spans="1:3" x14ac:dyDescent="0.35">
      <c r="A29" s="9"/>
      <c r="B29" s="9"/>
    </row>
    <row r="30" spans="1:3" x14ac:dyDescent="0.35">
      <c r="A30" s="9"/>
      <c r="B30" s="9"/>
    </row>
    <row r="31" spans="1:3" x14ac:dyDescent="0.35">
      <c r="A31" s="9"/>
      <c r="B31" s="9"/>
    </row>
    <row r="32" spans="1:3" x14ac:dyDescent="0.35">
      <c r="A32" s="9"/>
      <c r="B32" s="9"/>
    </row>
    <row r="33" spans="1:2" x14ac:dyDescent="0.35">
      <c r="A33" s="9"/>
      <c r="B33" s="9"/>
    </row>
    <row r="34" spans="1:2" x14ac:dyDescent="0.35">
      <c r="A34" s="9"/>
      <c r="B34" s="9"/>
    </row>
    <row r="35" spans="1:2" x14ac:dyDescent="0.35">
      <c r="A35" s="9"/>
      <c r="B35" s="9"/>
    </row>
    <row r="36" spans="1:2" x14ac:dyDescent="0.35">
      <c r="A36" s="9"/>
      <c r="B36" s="9"/>
    </row>
    <row r="37" spans="1:2" x14ac:dyDescent="0.35">
      <c r="A37" s="9"/>
      <c r="B37" s="9"/>
    </row>
    <row r="38" spans="1:2" x14ac:dyDescent="0.35">
      <c r="A38" s="9"/>
      <c r="B38" s="9"/>
    </row>
    <row r="39" spans="1:2" x14ac:dyDescent="0.35">
      <c r="A39" s="9"/>
      <c r="B39" s="9"/>
    </row>
    <row r="40" spans="1:2" x14ac:dyDescent="0.35">
      <c r="A40" s="9"/>
      <c r="B40" s="9"/>
    </row>
    <row r="41" spans="1:2" x14ac:dyDescent="0.35">
      <c r="B41"/>
    </row>
  </sheetData>
  <mergeCells count="3">
    <mergeCell ref="A24:B24"/>
    <mergeCell ref="A25:B25"/>
    <mergeCell ref="A23:B2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sheetPr>
  <dimension ref="A1:K89"/>
  <sheetViews>
    <sheetView workbookViewId="0">
      <selection activeCell="K14" sqref="K14"/>
    </sheetView>
  </sheetViews>
  <sheetFormatPr defaultColWidth="8.81640625" defaultRowHeight="14.5" x14ac:dyDescent="0.35"/>
  <cols>
    <col min="1" max="1" width="6.7265625" style="20" customWidth="1"/>
    <col min="2" max="3" width="6.81640625" style="17" customWidth="1"/>
    <col min="4" max="4" width="10.81640625" style="3" customWidth="1"/>
    <col min="5" max="5" width="9.1796875" style="16" customWidth="1"/>
    <col min="6" max="6" width="9.54296875" style="16" customWidth="1"/>
    <col min="7" max="10" width="8.81640625" style="16"/>
    <col min="11" max="11" width="13.81640625" style="16" customWidth="1"/>
    <col min="12" max="16384" width="8.81640625" style="16"/>
  </cols>
  <sheetData>
    <row r="1" spans="1:11" s="28" customFormat="1" ht="64" customHeight="1" x14ac:dyDescent="0.35">
      <c r="A1" s="86" t="s">
        <v>36</v>
      </c>
      <c r="B1" s="89" t="s">
        <v>39</v>
      </c>
      <c r="C1" s="89" t="s">
        <v>89</v>
      </c>
      <c r="D1" s="86" t="s">
        <v>90</v>
      </c>
      <c r="E1" s="90" t="str">
        <f>'Data summary'!D1</f>
        <v>PE</v>
      </c>
      <c r="F1" s="90" t="str">
        <f>'Data summary'!E1</f>
        <v>PF</v>
      </c>
      <c r="G1" s="90" t="str">
        <f>'Data summary'!F1</f>
        <v>AChE</v>
      </c>
      <c r="H1" s="90" t="str">
        <f>'Data summary'!G1</f>
        <v>RNA/DNA</v>
      </c>
      <c r="I1" s="90" t="str">
        <f>'Data summary'!H1</f>
        <v>ORAC</v>
      </c>
      <c r="J1" s="90" t="str">
        <f>'Data summary'!I1</f>
        <v>TBARS</v>
      </c>
      <c r="K1" s="90" t="str">
        <f>'Data summary'!J1</f>
        <v>ORAC/TBARS (Redox index)</v>
      </c>
    </row>
    <row r="2" spans="1:11" x14ac:dyDescent="0.35">
      <c r="A2" s="92">
        <v>2016</v>
      </c>
      <c r="B2" s="92" t="s">
        <v>40</v>
      </c>
      <c r="C2" s="92">
        <v>2</v>
      </c>
      <c r="D2" s="92" t="str">
        <f>'Data summary'!B2</f>
        <v>G 11</v>
      </c>
      <c r="E2" s="93">
        <f>IF('Data summary'!D2&gt;TV!F$2,0,1)</f>
        <v>1</v>
      </c>
      <c r="F2" s="93">
        <f>IF('Data summary'!E2&gt;TV!F$3,0,1)</f>
        <v>1</v>
      </c>
      <c r="G2" s="93"/>
      <c r="H2" s="93"/>
      <c r="I2" s="93"/>
      <c r="J2" s="93"/>
      <c r="K2" s="93"/>
    </row>
    <row r="3" spans="1:11" x14ac:dyDescent="0.35">
      <c r="A3" s="92">
        <v>2016</v>
      </c>
      <c r="B3" s="92" t="s">
        <v>40</v>
      </c>
      <c r="C3" s="92">
        <v>2</v>
      </c>
      <c r="D3" s="92" t="str">
        <f>'Data summary'!B3</f>
        <v>N 4-1</v>
      </c>
      <c r="E3" s="93">
        <f>IF('Data summary'!D3&gt;TV!F$2,0,1)</f>
        <v>1</v>
      </c>
      <c r="F3" s="93">
        <f>IF('Data summary'!E3&gt;TV!F$3,0,1)</f>
        <v>1</v>
      </c>
      <c r="G3" s="93"/>
      <c r="H3" s="93"/>
      <c r="I3" s="93"/>
      <c r="J3" s="93"/>
      <c r="K3" s="93"/>
    </row>
    <row r="4" spans="1:11" x14ac:dyDescent="0.35">
      <c r="A4" s="92">
        <v>2016</v>
      </c>
      <c r="B4" s="92" t="s">
        <v>40</v>
      </c>
      <c r="C4" s="92">
        <v>2</v>
      </c>
      <c r="D4" s="92" t="str">
        <f>'Data summary'!B4</f>
        <v>N 4-3</v>
      </c>
      <c r="E4" s="93">
        <f>IF('Data summary'!D4&gt;TV!F$2,0,1)</f>
        <v>1</v>
      </c>
      <c r="F4" s="93">
        <f>IF('Data summary'!E4&gt;TV!F$3,0,1)</f>
        <v>1</v>
      </c>
      <c r="G4" s="93"/>
      <c r="H4" s="93"/>
      <c r="I4" s="93"/>
      <c r="J4" s="93"/>
      <c r="K4" s="93"/>
    </row>
    <row r="5" spans="1:11" x14ac:dyDescent="0.35">
      <c r="A5" s="92">
        <v>2016</v>
      </c>
      <c r="B5" s="92" t="s">
        <v>40</v>
      </c>
      <c r="C5" s="92">
        <v>3</v>
      </c>
      <c r="D5" s="92" t="str">
        <f>'Data summary'!B5</f>
        <v>Åv 1</v>
      </c>
      <c r="E5" s="93">
        <f>IF('Data summary'!D5&gt;TV!F$2,0,1)</f>
        <v>1</v>
      </c>
      <c r="F5" s="93">
        <f>IF('Data summary'!E5&gt;TV!F$3,0,1)</f>
        <v>1</v>
      </c>
      <c r="G5" s="93"/>
      <c r="H5" s="93"/>
      <c r="I5" s="93"/>
      <c r="J5" s="93"/>
      <c r="K5" s="93"/>
    </row>
    <row r="6" spans="1:11" x14ac:dyDescent="0.35">
      <c r="A6" s="92">
        <v>2016</v>
      </c>
      <c r="B6" s="92" t="s">
        <v>40</v>
      </c>
      <c r="C6" s="92">
        <v>3</v>
      </c>
      <c r="D6" s="92" t="str">
        <f>'Data summary'!B6</f>
        <v>Åv 2</v>
      </c>
      <c r="E6" s="93">
        <f>IF('Data summary'!D6&gt;TV!F$2,0,1)</f>
        <v>1</v>
      </c>
      <c r="F6" s="93">
        <f>IF('Data summary'!E6&gt;TV!F$3,0,1)</f>
        <v>1</v>
      </c>
      <c r="G6" s="93"/>
      <c r="H6" s="93"/>
      <c r="I6" s="93"/>
      <c r="J6" s="93"/>
      <c r="K6" s="93"/>
    </row>
    <row r="7" spans="1:11" x14ac:dyDescent="0.35">
      <c r="A7" s="92">
        <v>2016</v>
      </c>
      <c r="B7" s="92" t="s">
        <v>40</v>
      </c>
      <c r="C7" s="92">
        <v>3</v>
      </c>
      <c r="D7" s="92" t="str">
        <f>'Data summary'!B7</f>
        <v>Su 4</v>
      </c>
      <c r="E7" s="93">
        <f>IF('Data summary'!D7&gt;TV!F$2,0,1)</f>
        <v>1</v>
      </c>
      <c r="F7" s="93">
        <f>IF('Data summary'!E7&gt;TV!F$3,0,1)</f>
        <v>1</v>
      </c>
      <c r="G7" s="93"/>
      <c r="H7" s="93"/>
      <c r="I7" s="93"/>
      <c r="J7" s="93"/>
      <c r="K7" s="93"/>
    </row>
    <row r="8" spans="1:11" x14ac:dyDescent="0.35">
      <c r="A8" s="92">
        <v>2016</v>
      </c>
      <c r="B8" s="92" t="s">
        <v>40</v>
      </c>
      <c r="C8" s="92">
        <v>3</v>
      </c>
      <c r="D8" s="92" t="str">
        <f>'Data summary'!B8</f>
        <v>Su 5</v>
      </c>
      <c r="E8" s="93">
        <f>IF('Data summary'!D8&gt;TV!F$2,0,1)</f>
        <v>1</v>
      </c>
      <c r="F8" s="93">
        <f>IF('Data summary'!E8&gt;TV!F$3,0,1)</f>
        <v>0</v>
      </c>
      <c r="G8" s="93"/>
      <c r="H8" s="93"/>
      <c r="I8" s="93"/>
      <c r="J8" s="93"/>
      <c r="K8" s="93"/>
    </row>
    <row r="9" spans="1:11" x14ac:dyDescent="0.35">
      <c r="A9" s="92">
        <v>2016</v>
      </c>
      <c r="B9" s="92" t="s">
        <v>40</v>
      </c>
      <c r="C9" s="92">
        <v>5</v>
      </c>
      <c r="D9" s="92" t="str">
        <f>'Data summary'!B9</f>
        <v>N 2-3</v>
      </c>
      <c r="E9" s="93">
        <f>IF('Data summary'!D9&gt;TV!F$2,0,1)</f>
        <v>0</v>
      </c>
      <c r="F9" s="93">
        <f>IF('Data summary'!E9&gt;TV!F$3,0,1)</f>
        <v>0</v>
      </c>
      <c r="G9" s="93"/>
      <c r="H9" s="93"/>
      <c r="I9" s="93"/>
      <c r="J9" s="93"/>
      <c r="K9" s="93"/>
    </row>
    <row r="10" spans="1:11" x14ac:dyDescent="0.35">
      <c r="A10" s="92">
        <v>2016</v>
      </c>
      <c r="B10" s="92" t="s">
        <v>40</v>
      </c>
      <c r="C10" s="92">
        <v>5</v>
      </c>
      <c r="D10" s="92" t="str">
        <f>'Data summary'!B10</f>
        <v>N 2-4</v>
      </c>
      <c r="E10" s="93">
        <f>IF('Data summary'!D10&gt;TV!F$2,0,1)</f>
        <v>1</v>
      </c>
      <c r="F10" s="93">
        <f>IF('Data summary'!E10&gt;TV!F$3,0,1)</f>
        <v>0</v>
      </c>
      <c r="G10" s="93"/>
      <c r="H10" s="93"/>
      <c r="I10" s="93"/>
      <c r="J10" s="93"/>
      <c r="K10" s="93"/>
    </row>
    <row r="11" spans="1:11" x14ac:dyDescent="0.35">
      <c r="A11" s="92">
        <v>2016</v>
      </c>
      <c r="B11" s="92" t="s">
        <v>40</v>
      </c>
      <c r="C11" s="92">
        <v>5</v>
      </c>
      <c r="D11" s="92" t="str">
        <f>'Data summary'!B11</f>
        <v>SR 1A</v>
      </c>
      <c r="E11" s="93">
        <f>IF('Data summary'!D11&gt;TV!F$2,0,1)</f>
        <v>1</v>
      </c>
      <c r="F11" s="93">
        <f>IF('Data summary'!E11&gt;TV!F$3,0,1)</f>
        <v>0</v>
      </c>
      <c r="G11" s="93">
        <f>IF('Data summary'!F11&lt;TV!F$4,0,1)</f>
        <v>1</v>
      </c>
      <c r="H11" s="93"/>
      <c r="I11" s="93"/>
      <c r="J11" s="93"/>
      <c r="K11" s="93"/>
    </row>
    <row r="12" spans="1:11" x14ac:dyDescent="0.35">
      <c r="A12" s="91"/>
      <c r="B12" s="91"/>
      <c r="C12" s="91"/>
      <c r="D12" s="91"/>
    </row>
    <row r="13" spans="1:11" x14ac:dyDescent="0.35">
      <c r="A13" s="25"/>
      <c r="B13" s="25"/>
      <c r="C13" s="25"/>
      <c r="D13" s="25"/>
    </row>
    <row r="14" spans="1:11" ht="16" customHeight="1" x14ac:dyDescent="1">
      <c r="A14" s="25"/>
      <c r="B14" s="25"/>
      <c r="C14" s="25"/>
      <c r="D14" s="98"/>
    </row>
    <row r="15" spans="1:11" x14ac:dyDescent="0.35">
      <c r="A15" s="25"/>
      <c r="B15" s="25"/>
      <c r="C15" s="25"/>
      <c r="D15" s="25"/>
    </row>
    <row r="16" spans="1:11" x14ac:dyDescent="0.35">
      <c r="A16" s="25"/>
      <c r="B16" s="25"/>
      <c r="C16" s="25"/>
      <c r="D16" s="25"/>
    </row>
    <row r="17" spans="1:4" x14ac:dyDescent="0.35">
      <c r="A17" s="25"/>
      <c r="B17" s="25"/>
      <c r="C17" s="25"/>
      <c r="D17" s="25"/>
    </row>
    <row r="18" spans="1:4" x14ac:dyDescent="0.35">
      <c r="A18" s="25"/>
      <c r="B18" s="25"/>
      <c r="C18" s="25"/>
      <c r="D18" s="25"/>
    </row>
    <row r="19" spans="1:4" x14ac:dyDescent="0.35">
      <c r="A19" s="25"/>
      <c r="B19" s="25"/>
      <c r="C19" s="25"/>
      <c r="D19" s="25"/>
    </row>
    <row r="20" spans="1:4" x14ac:dyDescent="0.35">
      <c r="A20" s="25"/>
      <c r="B20" s="25"/>
      <c r="C20" s="25"/>
      <c r="D20" s="25"/>
    </row>
    <row r="21" spans="1:4" x14ac:dyDescent="0.35">
      <c r="A21" s="25"/>
      <c r="B21" s="25"/>
      <c r="C21" s="25"/>
      <c r="D21" s="25"/>
    </row>
    <row r="22" spans="1:4" x14ac:dyDescent="0.35">
      <c r="A22" s="25"/>
      <c r="B22" s="25"/>
      <c r="C22" s="25"/>
      <c r="D22" s="25"/>
    </row>
    <row r="23" spans="1:4" x14ac:dyDescent="0.35">
      <c r="A23" s="25"/>
      <c r="B23" s="25"/>
      <c r="C23" s="25"/>
      <c r="D23" s="25"/>
    </row>
    <row r="24" spans="1:4" x14ac:dyDescent="0.35">
      <c r="A24" s="25"/>
      <c r="B24" s="25"/>
      <c r="C24" s="25"/>
      <c r="D24" s="25"/>
    </row>
    <row r="25" spans="1:4" x14ac:dyDescent="0.35">
      <c r="A25" s="25"/>
      <c r="B25" s="25"/>
      <c r="C25" s="25"/>
      <c r="D25" s="25"/>
    </row>
    <row r="26" spans="1:4" x14ac:dyDescent="0.35">
      <c r="A26" s="25"/>
      <c r="B26" s="25"/>
      <c r="C26" s="25"/>
      <c r="D26" s="25"/>
    </row>
    <row r="27" spans="1:4" x14ac:dyDescent="0.35">
      <c r="A27" s="25"/>
      <c r="B27" s="25"/>
      <c r="C27" s="25"/>
      <c r="D27" s="25"/>
    </row>
    <row r="28" spans="1:4" x14ac:dyDescent="0.35">
      <c r="A28" s="25"/>
      <c r="B28" s="25"/>
      <c r="C28" s="25"/>
      <c r="D28" s="25"/>
    </row>
    <row r="29" spans="1:4" x14ac:dyDescent="0.35">
      <c r="A29" s="25"/>
      <c r="B29" s="25"/>
      <c r="C29" s="25"/>
      <c r="D29" s="25"/>
    </row>
    <row r="30" spans="1:4" x14ac:dyDescent="0.35">
      <c r="A30" s="25"/>
      <c r="B30" s="25"/>
      <c r="C30" s="25"/>
      <c r="D30" s="25"/>
    </row>
    <row r="31" spans="1:4" x14ac:dyDescent="0.35">
      <c r="A31" s="25"/>
      <c r="B31" s="25"/>
      <c r="C31" s="25"/>
      <c r="D31" s="25"/>
    </row>
    <row r="32" spans="1:4" x14ac:dyDescent="0.35">
      <c r="A32" s="25"/>
      <c r="B32" s="25"/>
      <c r="C32" s="25"/>
      <c r="D32" s="25"/>
    </row>
    <row r="33" spans="1:4" x14ac:dyDescent="0.35">
      <c r="A33" s="25"/>
      <c r="B33" s="25"/>
      <c r="C33" s="25"/>
      <c r="D33" s="25"/>
    </row>
    <row r="34" spans="1:4" x14ac:dyDescent="0.35">
      <c r="A34" s="25"/>
      <c r="B34" s="25"/>
      <c r="C34" s="25"/>
      <c r="D34" s="25"/>
    </row>
    <row r="35" spans="1:4" x14ac:dyDescent="0.35">
      <c r="A35" s="25"/>
      <c r="B35" s="25"/>
      <c r="C35" s="25"/>
      <c r="D35" s="25"/>
    </row>
    <row r="36" spans="1:4" x14ac:dyDescent="0.35">
      <c r="A36" s="25"/>
      <c r="B36" s="25"/>
      <c r="C36" s="25"/>
      <c r="D36" s="25"/>
    </row>
    <row r="37" spans="1:4" x14ac:dyDescent="0.35">
      <c r="A37" s="25"/>
      <c r="B37" s="25"/>
      <c r="C37" s="25"/>
      <c r="D37" s="25"/>
    </row>
    <row r="38" spans="1:4" x14ac:dyDescent="0.35">
      <c r="A38" s="25"/>
      <c r="B38" s="25"/>
      <c r="C38" s="25"/>
      <c r="D38" s="25"/>
    </row>
    <row r="39" spans="1:4" x14ac:dyDescent="0.35">
      <c r="A39" s="25"/>
      <c r="B39" s="25"/>
      <c r="C39" s="25"/>
      <c r="D39" s="25"/>
    </row>
    <row r="40" spans="1:4" x14ac:dyDescent="0.35">
      <c r="A40" s="25"/>
      <c r="B40" s="25"/>
      <c r="C40" s="25"/>
      <c r="D40" s="25"/>
    </row>
    <row r="41" spans="1:4" x14ac:dyDescent="0.35">
      <c r="A41" s="25"/>
      <c r="B41" s="25"/>
      <c r="C41" s="25"/>
      <c r="D41" s="25"/>
    </row>
    <row r="42" spans="1:4" x14ac:dyDescent="0.35">
      <c r="A42" s="25"/>
      <c r="B42" s="25"/>
      <c r="C42" s="25"/>
      <c r="D42" s="25"/>
    </row>
    <row r="43" spans="1:4" x14ac:dyDescent="0.35">
      <c r="A43" s="25"/>
      <c r="B43" s="25"/>
      <c r="C43" s="25"/>
      <c r="D43" s="25"/>
    </row>
    <row r="44" spans="1:4" x14ac:dyDescent="0.35">
      <c r="A44" s="25"/>
      <c r="B44" s="25"/>
      <c r="C44" s="25"/>
      <c r="D44" s="25"/>
    </row>
    <row r="45" spans="1:4" x14ac:dyDescent="0.35">
      <c r="A45" s="25"/>
      <c r="B45" s="25"/>
      <c r="C45" s="25"/>
      <c r="D45" s="25"/>
    </row>
    <row r="46" spans="1:4" x14ac:dyDescent="0.35">
      <c r="A46" s="25"/>
      <c r="B46" s="25"/>
      <c r="C46" s="25"/>
      <c r="D46" s="25"/>
    </row>
    <row r="47" spans="1:4" x14ac:dyDescent="0.35">
      <c r="A47" s="25"/>
      <c r="B47" s="25"/>
      <c r="C47" s="25"/>
      <c r="D47" s="25"/>
    </row>
    <row r="48" spans="1:4" x14ac:dyDescent="0.35">
      <c r="A48" s="25"/>
      <c r="B48" s="25"/>
      <c r="C48" s="25"/>
      <c r="D48" s="25"/>
    </row>
    <row r="49" spans="1:4" x14ac:dyDescent="0.35">
      <c r="A49" s="25"/>
      <c r="B49" s="25"/>
      <c r="C49" s="25"/>
      <c r="D49" s="25"/>
    </row>
    <row r="50" spans="1:4" x14ac:dyDescent="0.35">
      <c r="A50" s="25"/>
      <c r="B50" s="25"/>
      <c r="C50" s="25"/>
      <c r="D50" s="25"/>
    </row>
    <row r="51" spans="1:4" x14ac:dyDescent="0.35">
      <c r="A51" s="25"/>
      <c r="B51" s="25"/>
      <c r="C51" s="25"/>
      <c r="D51" s="25"/>
    </row>
    <row r="52" spans="1:4" x14ac:dyDescent="0.35">
      <c r="A52" s="25"/>
      <c r="B52" s="25"/>
      <c r="C52" s="25"/>
      <c r="D52" s="25"/>
    </row>
    <row r="53" spans="1:4" x14ac:dyDescent="0.35">
      <c r="A53" s="25"/>
      <c r="B53" s="25"/>
      <c r="C53" s="25"/>
      <c r="D53" s="25"/>
    </row>
    <row r="54" spans="1:4" x14ac:dyDescent="0.35">
      <c r="A54" s="25"/>
      <c r="B54" s="25"/>
      <c r="C54" s="25"/>
      <c r="D54" s="25"/>
    </row>
    <row r="55" spans="1:4" x14ac:dyDescent="0.35">
      <c r="A55" s="25"/>
      <c r="B55" s="25"/>
      <c r="C55" s="25"/>
      <c r="D55" s="25"/>
    </row>
    <row r="56" spans="1:4" x14ac:dyDescent="0.35">
      <c r="A56" s="24"/>
      <c r="B56" s="22"/>
      <c r="C56" s="22"/>
      <c r="D56" s="23"/>
    </row>
    <row r="57" spans="1:4" x14ac:dyDescent="0.35">
      <c r="B57" s="18"/>
      <c r="C57" s="18"/>
    </row>
    <row r="58" spans="1:4" x14ac:dyDescent="0.35">
      <c r="B58" s="18"/>
      <c r="C58" s="18"/>
    </row>
    <row r="59" spans="1:4" x14ac:dyDescent="0.35">
      <c r="B59" s="18"/>
      <c r="C59" s="18"/>
    </row>
    <row r="60" spans="1:4" x14ac:dyDescent="0.35">
      <c r="B60" s="19"/>
      <c r="C60" s="19"/>
    </row>
    <row r="61" spans="1:4" x14ac:dyDescent="0.35">
      <c r="B61" s="19"/>
      <c r="C61" s="19"/>
    </row>
    <row r="62" spans="1:4" x14ac:dyDescent="0.35">
      <c r="B62" s="19"/>
      <c r="C62" s="19"/>
    </row>
    <row r="63" spans="1:4" x14ac:dyDescent="0.35">
      <c r="B63" s="19"/>
      <c r="C63" s="19"/>
    </row>
    <row r="64" spans="1:4" x14ac:dyDescent="0.35">
      <c r="B64" s="19"/>
      <c r="C64" s="19"/>
    </row>
    <row r="65" spans="1:4" x14ac:dyDescent="0.35">
      <c r="B65" s="19"/>
      <c r="C65" s="19"/>
    </row>
    <row r="66" spans="1:4" x14ac:dyDescent="0.35">
      <c r="A66" s="21"/>
      <c r="D66" s="2"/>
    </row>
    <row r="67" spans="1:4" x14ac:dyDescent="0.35">
      <c r="A67" s="21"/>
      <c r="D67" s="2"/>
    </row>
    <row r="68" spans="1:4" x14ac:dyDescent="0.35">
      <c r="A68" s="21"/>
      <c r="D68" s="2"/>
    </row>
    <row r="69" spans="1:4" x14ac:dyDescent="0.35">
      <c r="A69" s="21"/>
      <c r="D69" s="2"/>
    </row>
    <row r="70" spans="1:4" x14ac:dyDescent="0.35">
      <c r="A70" s="21"/>
      <c r="D70" s="2"/>
    </row>
    <row r="71" spans="1:4" x14ac:dyDescent="0.35">
      <c r="A71" s="21"/>
      <c r="D71" s="2"/>
    </row>
    <row r="72" spans="1:4" x14ac:dyDescent="0.35">
      <c r="A72" s="21"/>
      <c r="D72" s="2"/>
    </row>
    <row r="73" spans="1:4" x14ac:dyDescent="0.35">
      <c r="A73" s="21"/>
      <c r="D73" s="2"/>
    </row>
    <row r="74" spans="1:4" x14ac:dyDescent="0.35">
      <c r="A74" s="21"/>
      <c r="D74" s="2"/>
    </row>
    <row r="75" spans="1:4" x14ac:dyDescent="0.35">
      <c r="A75" s="21"/>
      <c r="D75" s="2"/>
    </row>
    <row r="76" spans="1:4" x14ac:dyDescent="0.35">
      <c r="A76" s="21"/>
      <c r="D76" s="1"/>
    </row>
    <row r="77" spans="1:4" x14ac:dyDescent="0.35">
      <c r="A77" s="21"/>
      <c r="D77" s="1"/>
    </row>
    <row r="78" spans="1:4" x14ac:dyDescent="0.35">
      <c r="A78" s="21"/>
      <c r="D78" s="2"/>
    </row>
    <row r="79" spans="1:4" x14ac:dyDescent="0.35">
      <c r="A79" s="21"/>
      <c r="D79" s="2"/>
    </row>
    <row r="80" spans="1:4" x14ac:dyDescent="0.35">
      <c r="A80" s="21"/>
      <c r="D80" s="2"/>
    </row>
    <row r="81" spans="1:4" x14ac:dyDescent="0.35">
      <c r="A81" s="21"/>
      <c r="D81" s="2"/>
    </row>
    <row r="82" spans="1:4" x14ac:dyDescent="0.35">
      <c r="A82" s="21"/>
      <c r="D82" s="2"/>
    </row>
    <row r="83" spans="1:4" x14ac:dyDescent="0.35">
      <c r="A83" s="21"/>
      <c r="D83" s="2"/>
    </row>
    <row r="84" spans="1:4" x14ac:dyDescent="0.35">
      <c r="A84" s="21"/>
      <c r="D84" s="2"/>
    </row>
    <row r="85" spans="1:4" x14ac:dyDescent="0.35">
      <c r="A85" s="21"/>
      <c r="D85" s="2"/>
    </row>
    <row r="86" spans="1:4" x14ac:dyDescent="0.35">
      <c r="A86" s="21"/>
      <c r="D86" s="2"/>
    </row>
    <row r="87" spans="1:4" x14ac:dyDescent="0.35">
      <c r="A87" s="21"/>
      <c r="D87" s="2"/>
    </row>
    <row r="88" spans="1:4" x14ac:dyDescent="0.35">
      <c r="A88" s="21"/>
      <c r="D88" s="2"/>
    </row>
    <row r="89" spans="1:4" x14ac:dyDescent="0.35">
      <c r="A89" s="21"/>
      <c r="D89" s="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I39"/>
  <sheetViews>
    <sheetView workbookViewId="0">
      <selection activeCell="L6" sqref="L6"/>
    </sheetView>
  </sheetViews>
  <sheetFormatPr defaultRowHeight="14.5" x14ac:dyDescent="0.35"/>
  <cols>
    <col min="1" max="1" width="8.7265625" style="8"/>
    <col min="4" max="4" width="12.90625" customWidth="1"/>
    <col min="6" max="6" width="14.1796875" customWidth="1"/>
    <col min="8" max="8" width="14.6328125" customWidth="1"/>
    <col min="9" max="9" width="16.36328125" customWidth="1"/>
  </cols>
  <sheetData>
    <row r="1" spans="2:9" s="8" customFormat="1" ht="16.5" customHeight="1" thickBot="1" x14ac:dyDescent="0.4">
      <c r="B1" s="141" t="s">
        <v>165</v>
      </c>
      <c r="C1" s="141"/>
      <c r="D1" s="141"/>
      <c r="F1" s="142" t="s">
        <v>93</v>
      </c>
      <c r="G1" s="142"/>
      <c r="H1" s="142"/>
      <c r="I1" s="142"/>
    </row>
    <row r="2" spans="2:9" s="29" customFormat="1" ht="51.5" customHeight="1" x14ac:dyDescent="0.35">
      <c r="B2" s="8" t="s">
        <v>36</v>
      </c>
      <c r="C2" s="8" t="s">
        <v>39</v>
      </c>
      <c r="D2" s="8" t="s">
        <v>194</v>
      </c>
      <c r="F2" s="32" t="s">
        <v>88</v>
      </c>
      <c r="G2" s="33" t="e">
        <f>'Data summary'!#REF!</f>
        <v>#REF!</v>
      </c>
      <c r="H2" s="34" t="s">
        <v>94</v>
      </c>
      <c r="I2" s="35" t="s">
        <v>96</v>
      </c>
    </row>
    <row r="3" spans="2:9" x14ac:dyDescent="0.35">
      <c r="B3" s="7">
        <f>'Data summary'!A2</f>
        <v>2018</v>
      </c>
      <c r="C3" s="7" t="s">
        <v>40</v>
      </c>
      <c r="D3" s="7" t="s">
        <v>91</v>
      </c>
      <c r="F3" s="12">
        <f>Species!C14</f>
        <v>0</v>
      </c>
      <c r="G3" s="13" t="e">
        <f>'Data summary'!#REF!</f>
        <v>#REF!</v>
      </c>
      <c r="H3" s="13" t="s">
        <v>95</v>
      </c>
      <c r="I3" s="36">
        <v>6</v>
      </c>
    </row>
    <row r="4" spans="2:9" x14ac:dyDescent="0.35">
      <c r="B4" s="7">
        <v>2017</v>
      </c>
      <c r="C4" s="7" t="s">
        <v>40</v>
      </c>
      <c r="D4" s="7" t="s">
        <v>91</v>
      </c>
      <c r="F4" s="12"/>
      <c r="G4" s="13" t="s">
        <v>37</v>
      </c>
      <c r="H4" s="13" t="s">
        <v>95</v>
      </c>
      <c r="I4" s="36">
        <v>6</v>
      </c>
    </row>
    <row r="5" spans="2:9" x14ac:dyDescent="0.35">
      <c r="B5" s="7">
        <v>2018</v>
      </c>
      <c r="C5" s="7" t="s">
        <v>40</v>
      </c>
      <c r="D5" s="7" t="s">
        <v>92</v>
      </c>
      <c r="F5" s="12"/>
      <c r="G5" s="13" t="s">
        <v>87</v>
      </c>
      <c r="H5" s="13" t="s">
        <v>78</v>
      </c>
      <c r="I5" s="36">
        <v>3</v>
      </c>
    </row>
    <row r="6" spans="2:9" x14ac:dyDescent="0.35">
      <c r="B6" s="7">
        <v>2019</v>
      </c>
      <c r="C6" s="7" t="s">
        <v>40</v>
      </c>
      <c r="D6" s="7" t="s">
        <v>92</v>
      </c>
      <c r="F6" s="12"/>
      <c r="G6" s="13" t="s">
        <v>38</v>
      </c>
      <c r="H6" s="13" t="s">
        <v>78</v>
      </c>
      <c r="I6" s="36">
        <v>5</v>
      </c>
    </row>
    <row r="7" spans="2:9" x14ac:dyDescent="0.35">
      <c r="B7" s="7">
        <v>2020</v>
      </c>
      <c r="C7" s="7" t="s">
        <v>40</v>
      </c>
      <c r="D7" s="7" t="s">
        <v>92</v>
      </c>
      <c r="F7" s="12"/>
      <c r="G7" s="13"/>
      <c r="H7" s="13"/>
      <c r="I7" s="36"/>
    </row>
    <row r="8" spans="2:9" x14ac:dyDescent="0.35">
      <c r="B8" s="77"/>
      <c r="C8" s="16"/>
      <c r="D8" s="16"/>
      <c r="F8" s="12"/>
      <c r="G8" s="13"/>
      <c r="H8" s="13"/>
      <c r="I8" s="37"/>
    </row>
    <row r="9" spans="2:9" ht="15" thickBot="1" x14ac:dyDescent="0.4">
      <c r="B9" s="16"/>
      <c r="C9" s="16"/>
      <c r="D9" s="16"/>
      <c r="F9" s="11"/>
      <c r="G9" s="10"/>
      <c r="H9" s="10"/>
      <c r="I9" s="38"/>
    </row>
    <row r="10" spans="2:9" x14ac:dyDescent="0.35">
      <c r="B10" s="16"/>
      <c r="C10" s="16"/>
      <c r="D10" s="16"/>
    </row>
    <row r="11" spans="2:9" x14ac:dyDescent="0.35">
      <c r="B11" s="16"/>
      <c r="C11" s="16"/>
      <c r="D11" s="16"/>
    </row>
    <row r="12" spans="2:9" ht="46" x14ac:dyDescent="1">
      <c r="B12" s="98" t="s">
        <v>227</v>
      </c>
      <c r="C12" s="16"/>
      <c r="D12" s="16"/>
    </row>
    <row r="13" spans="2:9" x14ac:dyDescent="0.35">
      <c r="B13" s="16"/>
      <c r="C13" s="16"/>
      <c r="D13" s="16"/>
    </row>
    <row r="14" spans="2:9" x14ac:dyDescent="0.35">
      <c r="B14" s="16"/>
      <c r="C14" s="16"/>
      <c r="D14" s="16"/>
    </row>
    <row r="15" spans="2:9" x14ac:dyDescent="0.35">
      <c r="B15" s="16"/>
      <c r="C15" s="30"/>
      <c r="D15" s="16"/>
    </row>
    <row r="16" spans="2:9" x14ac:dyDescent="0.35">
      <c r="B16" s="16"/>
      <c r="C16" s="30"/>
      <c r="D16" s="16"/>
    </row>
    <row r="17" spans="2:4" x14ac:dyDescent="0.35">
      <c r="B17" s="16"/>
      <c r="C17" s="30"/>
      <c r="D17" s="16"/>
    </row>
    <row r="18" spans="2:4" x14ac:dyDescent="0.35">
      <c r="B18" s="16"/>
      <c r="C18" s="30"/>
      <c r="D18" s="16"/>
    </row>
    <row r="19" spans="2:4" x14ac:dyDescent="0.35">
      <c r="B19" s="16"/>
      <c r="C19" s="30"/>
      <c r="D19" s="16"/>
    </row>
    <row r="20" spans="2:4" x14ac:dyDescent="0.35">
      <c r="B20" s="16"/>
      <c r="C20" s="30"/>
      <c r="D20" s="16"/>
    </row>
    <row r="21" spans="2:4" x14ac:dyDescent="0.35">
      <c r="B21" s="16"/>
      <c r="C21" s="30"/>
      <c r="D21" s="16"/>
    </row>
    <row r="22" spans="2:4" x14ac:dyDescent="0.35">
      <c r="B22" s="16"/>
      <c r="C22" s="30"/>
      <c r="D22" s="16"/>
    </row>
    <row r="23" spans="2:4" x14ac:dyDescent="0.35">
      <c r="B23" s="16"/>
      <c r="C23" s="30"/>
      <c r="D23" s="16"/>
    </row>
    <row r="24" spans="2:4" x14ac:dyDescent="0.35">
      <c r="B24" s="16"/>
      <c r="C24" s="30"/>
      <c r="D24" s="16"/>
    </row>
    <row r="25" spans="2:4" x14ac:dyDescent="0.35">
      <c r="B25" s="16"/>
      <c r="C25" s="30"/>
      <c r="D25" s="16"/>
    </row>
    <row r="26" spans="2:4" x14ac:dyDescent="0.35">
      <c r="B26" s="16"/>
      <c r="C26" s="30"/>
      <c r="D26" s="16"/>
    </row>
    <row r="27" spans="2:4" s="8" customFormat="1" x14ac:dyDescent="0.35">
      <c r="B27" s="78"/>
      <c r="C27" s="31"/>
      <c r="D27" s="16"/>
    </row>
    <row r="28" spans="2:4" x14ac:dyDescent="0.35">
      <c r="B28" s="16"/>
      <c r="C28" s="31"/>
      <c r="D28" s="16"/>
    </row>
    <row r="29" spans="2:4" x14ac:dyDescent="0.35">
      <c r="B29" s="16"/>
      <c r="C29" s="31"/>
      <c r="D29" s="16"/>
    </row>
    <row r="30" spans="2:4" x14ac:dyDescent="0.35">
      <c r="B30" s="16"/>
      <c r="C30" s="31"/>
      <c r="D30" s="16"/>
    </row>
    <row r="31" spans="2:4" x14ac:dyDescent="0.35">
      <c r="B31" s="16"/>
      <c r="C31" s="31"/>
      <c r="D31" s="16"/>
    </row>
    <row r="32" spans="2:4" x14ac:dyDescent="0.35">
      <c r="B32" s="16"/>
      <c r="C32" s="31"/>
      <c r="D32" s="16"/>
    </row>
    <row r="33" spans="2:4" x14ac:dyDescent="0.35">
      <c r="B33" s="16"/>
      <c r="C33" s="31"/>
      <c r="D33" s="16"/>
    </row>
    <row r="34" spans="2:4" x14ac:dyDescent="0.35">
      <c r="B34" s="16"/>
      <c r="C34" s="31"/>
      <c r="D34" s="16"/>
    </row>
    <row r="35" spans="2:4" x14ac:dyDescent="0.35">
      <c r="B35" s="16"/>
      <c r="C35" s="31"/>
      <c r="D35" s="16"/>
    </row>
    <row r="36" spans="2:4" x14ac:dyDescent="0.35">
      <c r="B36" s="16"/>
      <c r="C36" s="31"/>
      <c r="D36" s="16"/>
    </row>
    <row r="37" spans="2:4" x14ac:dyDescent="0.35">
      <c r="B37" s="16"/>
      <c r="C37" s="31"/>
      <c r="D37" s="16"/>
    </row>
    <row r="38" spans="2:4" x14ac:dyDescent="0.35">
      <c r="B38" s="16"/>
      <c r="C38" s="31"/>
      <c r="D38" s="16"/>
    </row>
    <row r="39" spans="2:4" x14ac:dyDescent="0.35">
      <c r="B39" s="16"/>
      <c r="C39" s="31"/>
      <c r="D39" s="16"/>
    </row>
  </sheetData>
  <mergeCells count="2">
    <mergeCell ref="B1:D1"/>
    <mergeCell ref="F1:I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2FA13-991F-46F7-A7C6-3B23BC8A85F1}">
  <dimension ref="A1"/>
  <sheetViews>
    <sheetView workbookViewId="0">
      <selection activeCell="K13" sqref="K13"/>
    </sheetView>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97E51-4409-4E3B-8F08-AF27342DC342}">
  <sheetPr>
    <tabColor rgb="FFFFFF99"/>
  </sheetPr>
  <dimension ref="A1:I18"/>
  <sheetViews>
    <sheetView workbookViewId="0">
      <selection activeCell="J8" sqref="J8"/>
    </sheetView>
  </sheetViews>
  <sheetFormatPr defaultRowHeight="14.5" x14ac:dyDescent="0.35"/>
  <cols>
    <col min="1" max="1" width="18.453125" customWidth="1"/>
    <col min="2" max="2" width="38.08984375" customWidth="1"/>
    <col min="3" max="3" width="12.81640625" customWidth="1"/>
  </cols>
  <sheetData>
    <row r="1" spans="1:9" x14ac:dyDescent="0.35">
      <c r="A1" s="80" t="s">
        <v>42</v>
      </c>
      <c r="B1" s="80" t="s">
        <v>76</v>
      </c>
      <c r="C1" s="81" t="s">
        <v>86</v>
      </c>
      <c r="D1" s="81" t="s">
        <v>88</v>
      </c>
      <c r="E1" s="81" t="s">
        <v>88</v>
      </c>
      <c r="F1" s="81" t="s">
        <v>88</v>
      </c>
      <c r="G1" s="81" t="s">
        <v>88</v>
      </c>
      <c r="H1" s="81" t="s">
        <v>88</v>
      </c>
      <c r="I1" s="81" t="s">
        <v>88</v>
      </c>
    </row>
    <row r="2" spans="1:9" x14ac:dyDescent="0.35">
      <c r="A2" s="66" t="s">
        <v>43</v>
      </c>
      <c r="B2" s="66" t="s">
        <v>44</v>
      </c>
      <c r="C2" s="67" t="s">
        <v>162</v>
      </c>
      <c r="D2" s="67" t="s">
        <v>201</v>
      </c>
      <c r="E2" s="67" t="s">
        <v>41</v>
      </c>
      <c r="F2" s="67"/>
      <c r="G2" s="67"/>
      <c r="H2" s="67"/>
      <c r="I2" s="67"/>
    </row>
    <row r="3" spans="1:9" x14ac:dyDescent="0.35">
      <c r="A3" s="66" t="s">
        <v>45</v>
      </c>
      <c r="B3" s="66" t="s">
        <v>46</v>
      </c>
      <c r="C3" s="67" t="s">
        <v>156</v>
      </c>
      <c r="D3" s="67" t="s">
        <v>201</v>
      </c>
      <c r="E3" s="67" t="s">
        <v>196</v>
      </c>
      <c r="F3" s="67"/>
      <c r="G3" s="67"/>
      <c r="H3" s="67"/>
      <c r="I3" s="67"/>
    </row>
    <row r="4" spans="1:9" x14ac:dyDescent="0.35">
      <c r="A4" s="66" t="s">
        <v>47</v>
      </c>
      <c r="B4" s="66" t="s">
        <v>48</v>
      </c>
      <c r="C4" s="67" t="s">
        <v>161</v>
      </c>
      <c r="D4" s="67" t="s">
        <v>201</v>
      </c>
      <c r="E4" s="67" t="s">
        <v>196</v>
      </c>
      <c r="F4" s="67"/>
      <c r="G4" s="67"/>
      <c r="H4" s="67"/>
      <c r="I4" s="67"/>
    </row>
    <row r="5" spans="1:9" x14ac:dyDescent="0.35">
      <c r="A5" s="66" t="s">
        <v>49</v>
      </c>
      <c r="B5" s="66" t="s">
        <v>50</v>
      </c>
      <c r="C5" s="67" t="s">
        <v>160</v>
      </c>
      <c r="D5" s="67" t="s">
        <v>201</v>
      </c>
      <c r="E5" s="67" t="s">
        <v>196</v>
      </c>
      <c r="F5" s="67"/>
      <c r="G5" s="67"/>
      <c r="H5" s="67"/>
      <c r="I5" s="67"/>
    </row>
    <row r="6" spans="1:9" x14ac:dyDescent="0.35">
      <c r="A6" s="66" t="s">
        <v>51</v>
      </c>
      <c r="B6" s="66" t="s">
        <v>52</v>
      </c>
      <c r="C6" s="67" t="s">
        <v>159</v>
      </c>
      <c r="D6" s="67" t="s">
        <v>201</v>
      </c>
      <c r="E6" s="67" t="s">
        <v>196</v>
      </c>
      <c r="F6" s="67"/>
      <c r="G6" s="67"/>
      <c r="H6" s="67"/>
      <c r="I6" s="67"/>
    </row>
    <row r="7" spans="1:9" x14ac:dyDescent="0.35">
      <c r="A7" s="66" t="s">
        <v>53</v>
      </c>
      <c r="B7" s="66" t="s">
        <v>54</v>
      </c>
      <c r="C7" s="67" t="s">
        <v>158</v>
      </c>
      <c r="D7" s="67" t="s">
        <v>201</v>
      </c>
      <c r="E7" s="67" t="s">
        <v>196</v>
      </c>
      <c r="F7" s="67" t="s">
        <v>41</v>
      </c>
      <c r="G7" s="67"/>
      <c r="H7" s="67"/>
      <c r="I7" s="67"/>
    </row>
    <row r="8" spans="1:9" x14ac:dyDescent="0.35">
      <c r="A8" s="66" t="s">
        <v>55</v>
      </c>
      <c r="B8" s="66" t="s">
        <v>56</v>
      </c>
      <c r="C8" s="67" t="s">
        <v>157</v>
      </c>
      <c r="D8" s="67" t="s">
        <v>41</v>
      </c>
      <c r="E8" s="67" t="s">
        <v>195</v>
      </c>
      <c r="F8" s="67" t="s">
        <v>196</v>
      </c>
      <c r="G8" s="67"/>
      <c r="H8" s="67"/>
      <c r="I8" s="67"/>
    </row>
    <row r="9" spans="1:9" x14ac:dyDescent="0.35">
      <c r="A9" s="66" t="s">
        <v>57</v>
      </c>
      <c r="B9" s="66" t="s">
        <v>58</v>
      </c>
      <c r="C9" s="67" t="s">
        <v>156</v>
      </c>
      <c r="D9" s="67" t="s">
        <v>195</v>
      </c>
      <c r="E9" s="67"/>
      <c r="F9" s="67"/>
      <c r="G9" s="67"/>
      <c r="H9" s="67"/>
      <c r="I9" s="67"/>
    </row>
    <row r="10" spans="1:9" x14ac:dyDescent="0.35">
      <c r="A10" s="66" t="s">
        <v>59</v>
      </c>
      <c r="B10" s="66" t="s">
        <v>60</v>
      </c>
      <c r="C10" s="67" t="s">
        <v>155</v>
      </c>
      <c r="D10" s="67" t="s">
        <v>198</v>
      </c>
      <c r="E10" s="67" t="s">
        <v>199</v>
      </c>
      <c r="F10" s="67" t="s">
        <v>41</v>
      </c>
      <c r="G10" s="67" t="s">
        <v>197</v>
      </c>
      <c r="H10" s="67" t="s">
        <v>200</v>
      </c>
      <c r="I10" s="67" t="s">
        <v>195</v>
      </c>
    </row>
    <row r="11" spans="1:9" x14ac:dyDescent="0.35">
      <c r="A11" s="66" t="s">
        <v>61</v>
      </c>
      <c r="B11" s="66" t="s">
        <v>62</v>
      </c>
      <c r="C11" s="67" t="s">
        <v>38</v>
      </c>
      <c r="D11" s="67" t="s">
        <v>41</v>
      </c>
      <c r="E11" s="67" t="s">
        <v>197</v>
      </c>
      <c r="F11" s="67"/>
      <c r="G11" s="67"/>
      <c r="H11" s="67"/>
      <c r="I11" s="67"/>
    </row>
    <row r="12" spans="1:9" x14ac:dyDescent="0.35">
      <c r="A12" s="66" t="s">
        <v>63</v>
      </c>
      <c r="B12" s="66" t="s">
        <v>64</v>
      </c>
      <c r="C12" s="67" t="s">
        <v>79</v>
      </c>
      <c r="D12" s="67" t="s">
        <v>198</v>
      </c>
      <c r="E12" s="67" t="s">
        <v>199</v>
      </c>
      <c r="F12" s="67"/>
      <c r="G12" s="67"/>
      <c r="H12" s="67"/>
      <c r="I12" s="67"/>
    </row>
    <row r="13" spans="1:9" x14ac:dyDescent="0.35">
      <c r="A13" s="66" t="s">
        <v>65</v>
      </c>
      <c r="B13" s="66" t="s">
        <v>66</v>
      </c>
      <c r="C13" s="67" t="s">
        <v>37</v>
      </c>
      <c r="D13" s="67" t="s">
        <v>198</v>
      </c>
      <c r="E13" s="67" t="s">
        <v>197</v>
      </c>
      <c r="F13" s="67" t="s">
        <v>41</v>
      </c>
      <c r="G13" s="67"/>
      <c r="H13" s="67"/>
      <c r="I13" s="67"/>
    </row>
    <row r="14" spans="1:9" x14ac:dyDescent="0.35">
      <c r="A14" s="66" t="s">
        <v>67</v>
      </c>
      <c r="B14" s="66" t="s">
        <v>68</v>
      </c>
      <c r="C14" s="67" t="s">
        <v>83</v>
      </c>
      <c r="D14" s="67" t="s">
        <v>198</v>
      </c>
      <c r="E14" s="67" t="s">
        <v>197</v>
      </c>
      <c r="F14" s="67"/>
      <c r="G14" s="67"/>
      <c r="H14" s="67"/>
      <c r="I14" s="67"/>
    </row>
    <row r="15" spans="1:9" x14ac:dyDescent="0.35">
      <c r="A15" s="66" t="s">
        <v>69</v>
      </c>
      <c r="B15" s="66" t="s">
        <v>77</v>
      </c>
      <c r="C15" s="67" t="s">
        <v>154</v>
      </c>
      <c r="D15" s="67" t="s">
        <v>41</v>
      </c>
      <c r="E15" s="67" t="s">
        <v>197</v>
      </c>
      <c r="F15" s="67"/>
      <c r="G15" s="67"/>
      <c r="H15" s="67"/>
      <c r="I15" s="67"/>
    </row>
    <row r="16" spans="1:9" x14ac:dyDescent="0.35">
      <c r="A16" s="66" t="s">
        <v>70</v>
      </c>
      <c r="B16" s="66" t="s">
        <v>71</v>
      </c>
      <c r="C16" s="67" t="s">
        <v>40</v>
      </c>
      <c r="D16" s="67" t="s">
        <v>41</v>
      </c>
      <c r="E16" s="67" t="s">
        <v>197</v>
      </c>
      <c r="F16" s="67"/>
      <c r="G16" s="67"/>
      <c r="H16" s="67"/>
      <c r="I16" s="67"/>
    </row>
    <row r="17" spans="1:9" x14ac:dyDescent="0.35">
      <c r="A17" s="66" t="s">
        <v>72</v>
      </c>
      <c r="B17" s="66" t="s">
        <v>73</v>
      </c>
      <c r="C17" s="67" t="s">
        <v>152</v>
      </c>
      <c r="D17" s="67" t="s">
        <v>41</v>
      </c>
      <c r="E17" s="67" t="s">
        <v>197</v>
      </c>
      <c r="F17" s="67"/>
      <c r="G17" s="67"/>
      <c r="H17" s="67"/>
      <c r="I17" s="67"/>
    </row>
    <row r="18" spans="1:9" x14ac:dyDescent="0.35">
      <c r="A18" s="66" t="s">
        <v>74</v>
      </c>
      <c r="B18" s="66" t="s">
        <v>75</v>
      </c>
      <c r="C18" s="67" t="s">
        <v>153</v>
      </c>
      <c r="D18" s="67" t="s">
        <v>41</v>
      </c>
      <c r="E18" s="67" t="s">
        <v>197</v>
      </c>
      <c r="F18" s="67"/>
      <c r="G18" s="67"/>
      <c r="H18" s="67"/>
      <c r="I18" s="6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L16"/>
  <sheetViews>
    <sheetView topLeftCell="C1" workbookViewId="0">
      <selection activeCell="M5" sqref="M5"/>
    </sheetView>
  </sheetViews>
  <sheetFormatPr defaultColWidth="8.81640625" defaultRowHeight="14.5" x14ac:dyDescent="0.35"/>
  <cols>
    <col min="1" max="1" width="16" style="14" customWidth="1"/>
    <col min="2" max="2" width="24.81640625" style="14" customWidth="1"/>
    <col min="3" max="3" width="12.26953125" style="14" customWidth="1"/>
    <col min="4" max="5" width="13.54296875" style="14" customWidth="1"/>
    <col min="6" max="6" width="19.6328125" style="14" customWidth="1"/>
    <col min="7" max="7" width="22.36328125" style="14" customWidth="1"/>
    <col min="8" max="8" width="10.453125" style="14" customWidth="1"/>
    <col min="9" max="9" width="15.81640625" style="14" bestFit="1" customWidth="1"/>
    <col min="10" max="10" width="17.54296875" style="15" bestFit="1" customWidth="1"/>
    <col min="11" max="11" width="12.54296875" style="15" customWidth="1"/>
    <col min="12" max="12" width="21.453125" style="15" customWidth="1"/>
    <col min="13" max="16384" width="8.81640625" style="15"/>
  </cols>
  <sheetData>
    <row r="1" spans="1:12" s="47" customFormat="1" ht="75.75" customHeight="1" x14ac:dyDescent="0.35">
      <c r="A1" s="39" t="s">
        <v>102</v>
      </c>
      <c r="B1" s="39" t="s">
        <v>104</v>
      </c>
      <c r="C1" s="82" t="s">
        <v>103</v>
      </c>
      <c r="D1" s="83" t="s">
        <v>105</v>
      </c>
      <c r="E1" s="83" t="s">
        <v>88</v>
      </c>
      <c r="F1" s="83" t="s">
        <v>202</v>
      </c>
      <c r="G1" s="82" t="s">
        <v>106</v>
      </c>
      <c r="H1" s="82" t="s">
        <v>107</v>
      </c>
      <c r="I1" s="84" t="s">
        <v>108</v>
      </c>
      <c r="J1" s="84" t="s">
        <v>109</v>
      </c>
      <c r="K1" s="82" t="s">
        <v>110</v>
      </c>
      <c r="L1" s="82" t="s">
        <v>111</v>
      </c>
    </row>
    <row r="2" spans="1:12" x14ac:dyDescent="0.35">
      <c r="A2" s="48" t="s">
        <v>41</v>
      </c>
      <c r="B2" s="49" t="str">
        <f>'Assessment Units'!B16</f>
        <v>Bothnian Sea</v>
      </c>
      <c r="C2" s="60" t="str">
        <f>'Assessment Units'!C16</f>
        <v>BS</v>
      </c>
      <c r="D2" s="60" t="str">
        <f>'Assessment Units'!A16</f>
        <v>SEA-015</v>
      </c>
      <c r="E2" s="60" t="str">
        <f>'Assessment Units'!D$16</f>
        <v>Sweden</v>
      </c>
      <c r="F2" s="48">
        <v>2</v>
      </c>
      <c r="G2" s="50" t="s">
        <v>0</v>
      </c>
      <c r="H2" s="51">
        <v>75</v>
      </c>
      <c r="I2" s="51" t="s">
        <v>1</v>
      </c>
      <c r="J2" s="51" t="s">
        <v>2</v>
      </c>
      <c r="K2" s="51" t="s">
        <v>80</v>
      </c>
      <c r="L2" s="52" t="s">
        <v>277</v>
      </c>
    </row>
    <row r="3" spans="1:12" x14ac:dyDescent="0.35">
      <c r="A3" s="48" t="s">
        <v>41</v>
      </c>
      <c r="B3" s="49" t="str">
        <f>'Assessment Units'!B16</f>
        <v>Bothnian Sea</v>
      </c>
      <c r="C3" s="60" t="str">
        <f>C2</f>
        <v>BS</v>
      </c>
      <c r="D3" s="60" t="str">
        <f>D2</f>
        <v>SEA-015</v>
      </c>
      <c r="E3" s="60" t="str">
        <f>'Assessment Units'!D$16</f>
        <v>Sweden</v>
      </c>
      <c r="F3" s="48">
        <v>2</v>
      </c>
      <c r="G3" s="50" t="s">
        <v>3</v>
      </c>
      <c r="H3" s="51">
        <v>68</v>
      </c>
      <c r="I3" s="51" t="s">
        <v>4</v>
      </c>
      <c r="J3" s="51" t="s">
        <v>5</v>
      </c>
      <c r="K3" s="51" t="s">
        <v>80</v>
      </c>
      <c r="L3" s="52" t="s">
        <v>277</v>
      </c>
    </row>
    <row r="4" spans="1:12" x14ac:dyDescent="0.35">
      <c r="A4" s="48" t="s">
        <v>41</v>
      </c>
      <c r="B4" s="48" t="s">
        <v>71</v>
      </c>
      <c r="C4" s="60" t="str">
        <f t="shared" ref="C4:C16" si="0">C3</f>
        <v>BS</v>
      </c>
      <c r="D4" s="60" t="str">
        <f t="shared" ref="D4:D16" si="1">D3</f>
        <v>SEA-015</v>
      </c>
      <c r="E4" s="60" t="str">
        <f>'Assessment Units'!D$16</f>
        <v>Sweden</v>
      </c>
      <c r="F4" s="48">
        <v>2</v>
      </c>
      <c r="G4" s="50" t="s">
        <v>6</v>
      </c>
      <c r="H4" s="51">
        <v>86</v>
      </c>
      <c r="I4" s="51" t="s">
        <v>7</v>
      </c>
      <c r="J4" s="51" t="s">
        <v>8</v>
      </c>
      <c r="K4" s="51" t="s">
        <v>80</v>
      </c>
      <c r="L4" s="52" t="s">
        <v>277</v>
      </c>
    </row>
    <row r="5" spans="1:12" x14ac:dyDescent="0.35">
      <c r="A5" s="48" t="s">
        <v>41</v>
      </c>
      <c r="B5" s="48" t="s">
        <v>71</v>
      </c>
      <c r="C5" s="60" t="str">
        <f t="shared" si="0"/>
        <v>BS</v>
      </c>
      <c r="D5" s="60" t="str">
        <f t="shared" si="1"/>
        <v>SEA-015</v>
      </c>
      <c r="E5" s="60" t="str">
        <f>'Assessment Units'!D$16</f>
        <v>Sweden</v>
      </c>
      <c r="F5" s="48">
        <v>3</v>
      </c>
      <c r="G5" s="50" t="s">
        <v>9</v>
      </c>
      <c r="H5" s="51">
        <v>70</v>
      </c>
      <c r="I5" s="51" t="s">
        <v>10</v>
      </c>
      <c r="J5" s="51" t="s">
        <v>11</v>
      </c>
      <c r="K5" s="51" t="s">
        <v>80</v>
      </c>
      <c r="L5" s="52" t="s">
        <v>277</v>
      </c>
    </row>
    <row r="6" spans="1:12" x14ac:dyDescent="0.35">
      <c r="A6" s="48" t="s">
        <v>41</v>
      </c>
      <c r="B6" s="48" t="s">
        <v>71</v>
      </c>
      <c r="C6" s="60" t="str">
        <f t="shared" si="0"/>
        <v>BS</v>
      </c>
      <c r="D6" s="60" t="str">
        <f t="shared" si="1"/>
        <v>SEA-015</v>
      </c>
      <c r="E6" s="60" t="str">
        <f>'Assessment Units'!D$16</f>
        <v>Sweden</v>
      </c>
      <c r="F6" s="48">
        <v>3</v>
      </c>
      <c r="G6" s="50" t="s">
        <v>12</v>
      </c>
      <c r="H6" s="51">
        <v>60</v>
      </c>
      <c r="I6" s="51" t="s">
        <v>13</v>
      </c>
      <c r="J6" s="51" t="s">
        <v>14</v>
      </c>
      <c r="K6" s="51" t="s">
        <v>80</v>
      </c>
      <c r="L6" s="52" t="s">
        <v>277</v>
      </c>
    </row>
    <row r="7" spans="1:12" x14ac:dyDescent="0.35">
      <c r="A7" s="48" t="s">
        <v>41</v>
      </c>
      <c r="B7" s="48" t="s">
        <v>71</v>
      </c>
      <c r="C7" s="60" t="str">
        <f t="shared" si="0"/>
        <v>BS</v>
      </c>
      <c r="D7" s="60" t="str">
        <f t="shared" si="1"/>
        <v>SEA-015</v>
      </c>
      <c r="E7" s="60" t="str">
        <f>'Assessment Units'!D$16</f>
        <v>Sweden</v>
      </c>
      <c r="F7" s="48">
        <v>3</v>
      </c>
      <c r="G7" s="50" t="s">
        <v>15</v>
      </c>
      <c r="H7" s="51">
        <v>80</v>
      </c>
      <c r="I7" s="51" t="s">
        <v>16</v>
      </c>
      <c r="J7" s="51" t="s">
        <v>17</v>
      </c>
      <c r="K7" s="51" t="s">
        <v>80</v>
      </c>
      <c r="L7" s="52" t="s">
        <v>277</v>
      </c>
    </row>
    <row r="8" spans="1:12" x14ac:dyDescent="0.35">
      <c r="A8" s="48" t="s">
        <v>41</v>
      </c>
      <c r="B8" s="48" t="s">
        <v>71</v>
      </c>
      <c r="C8" s="60" t="str">
        <f t="shared" si="0"/>
        <v>BS</v>
      </c>
      <c r="D8" s="60" t="str">
        <f t="shared" si="1"/>
        <v>SEA-015</v>
      </c>
      <c r="E8" s="60" t="str">
        <f>'Assessment Units'!D$16</f>
        <v>Sweden</v>
      </c>
      <c r="F8" s="48">
        <v>3</v>
      </c>
      <c r="G8" s="50" t="s">
        <v>18</v>
      </c>
      <c r="H8" s="51">
        <v>54</v>
      </c>
      <c r="I8" s="51" t="s">
        <v>19</v>
      </c>
      <c r="J8" s="51" t="s">
        <v>20</v>
      </c>
      <c r="K8" s="51" t="s">
        <v>80</v>
      </c>
      <c r="L8" s="52" t="s">
        <v>277</v>
      </c>
    </row>
    <row r="9" spans="1:12" x14ac:dyDescent="0.35">
      <c r="A9" s="48" t="s">
        <v>41</v>
      </c>
      <c r="B9" s="48" t="s">
        <v>71</v>
      </c>
      <c r="C9" s="60" t="str">
        <f t="shared" si="0"/>
        <v>BS</v>
      </c>
      <c r="D9" s="60" t="str">
        <f t="shared" si="1"/>
        <v>SEA-015</v>
      </c>
      <c r="E9" s="60" t="str">
        <f>'Assessment Units'!D$16</f>
        <v>Sweden</v>
      </c>
      <c r="F9" s="48">
        <v>4</v>
      </c>
      <c r="G9" s="50" t="s">
        <v>33</v>
      </c>
      <c r="H9" s="51">
        <v>10</v>
      </c>
      <c r="I9" s="53" t="s">
        <v>35</v>
      </c>
      <c r="J9" s="53" t="s">
        <v>34</v>
      </c>
      <c r="K9" s="51" t="s">
        <v>80</v>
      </c>
      <c r="L9" s="52" t="s">
        <v>277</v>
      </c>
    </row>
    <row r="10" spans="1:12" x14ac:dyDescent="0.35">
      <c r="A10" s="48" t="s">
        <v>41</v>
      </c>
      <c r="B10" s="48" t="s">
        <v>71</v>
      </c>
      <c r="C10" s="60" t="str">
        <f t="shared" si="0"/>
        <v>BS</v>
      </c>
      <c r="D10" s="60" t="str">
        <f t="shared" si="1"/>
        <v>SEA-015</v>
      </c>
      <c r="E10" s="60" t="str">
        <f>'Assessment Units'!D$16</f>
        <v>Sweden</v>
      </c>
      <c r="F10" s="48">
        <v>5</v>
      </c>
      <c r="G10" s="50" t="s">
        <v>21</v>
      </c>
      <c r="H10" s="51">
        <v>24</v>
      </c>
      <c r="I10" s="51" t="s">
        <v>22</v>
      </c>
      <c r="J10" s="51" t="s">
        <v>23</v>
      </c>
      <c r="K10" s="51" t="s">
        <v>80</v>
      </c>
      <c r="L10" s="52" t="s">
        <v>277</v>
      </c>
    </row>
    <row r="11" spans="1:12" x14ac:dyDescent="0.35">
      <c r="A11" s="48" t="s">
        <v>41</v>
      </c>
      <c r="B11" s="48" t="s">
        <v>71</v>
      </c>
      <c r="C11" s="60" t="str">
        <f t="shared" si="0"/>
        <v>BS</v>
      </c>
      <c r="D11" s="60" t="str">
        <f t="shared" si="1"/>
        <v>SEA-015</v>
      </c>
      <c r="E11" s="60" t="str">
        <f>'Assessment Units'!D$16</f>
        <v>Sweden</v>
      </c>
      <c r="F11" s="48">
        <v>5</v>
      </c>
      <c r="G11" s="50" t="s">
        <v>24</v>
      </c>
      <c r="H11" s="51">
        <v>62</v>
      </c>
      <c r="I11" s="51" t="s">
        <v>25</v>
      </c>
      <c r="J11" s="51" t="s">
        <v>26</v>
      </c>
      <c r="K11" s="51" t="s">
        <v>80</v>
      </c>
      <c r="L11" s="52" t="s">
        <v>277</v>
      </c>
    </row>
    <row r="12" spans="1:12" x14ac:dyDescent="0.35">
      <c r="A12" s="48" t="s">
        <v>41</v>
      </c>
      <c r="B12" s="48" t="s">
        <v>71</v>
      </c>
      <c r="C12" s="60" t="str">
        <f t="shared" si="0"/>
        <v>BS</v>
      </c>
      <c r="D12" s="60" t="str">
        <f t="shared" si="1"/>
        <v>SEA-015</v>
      </c>
      <c r="E12" s="60" t="str">
        <f>'Assessment Units'!D$16</f>
        <v>Sweden</v>
      </c>
      <c r="F12" s="48">
        <v>5</v>
      </c>
      <c r="G12" s="50" t="s">
        <v>27</v>
      </c>
      <c r="H12" s="51">
        <v>60</v>
      </c>
      <c r="I12" s="51" t="s">
        <v>28</v>
      </c>
      <c r="J12" s="51" t="s">
        <v>29</v>
      </c>
      <c r="K12" s="51" t="s">
        <v>80</v>
      </c>
      <c r="L12" s="52" t="s">
        <v>277</v>
      </c>
    </row>
    <row r="13" spans="1:12" x14ac:dyDescent="0.35">
      <c r="A13" s="48" t="s">
        <v>41</v>
      </c>
      <c r="B13" s="48" t="s">
        <v>71</v>
      </c>
      <c r="C13" s="60" t="str">
        <f t="shared" si="0"/>
        <v>BS</v>
      </c>
      <c r="D13" s="60" t="str">
        <f t="shared" si="1"/>
        <v>SEA-015</v>
      </c>
      <c r="E13" s="60" t="str">
        <f>'Assessment Units'!D$16</f>
        <v>Sweden</v>
      </c>
      <c r="F13" s="48">
        <v>5</v>
      </c>
      <c r="G13" s="50" t="s">
        <v>30</v>
      </c>
      <c r="H13" s="51">
        <v>61</v>
      </c>
      <c r="I13" s="51" t="s">
        <v>31</v>
      </c>
      <c r="J13" s="51" t="s">
        <v>32</v>
      </c>
      <c r="K13" s="51" t="s">
        <v>80</v>
      </c>
      <c r="L13" s="52" t="s">
        <v>277</v>
      </c>
    </row>
    <row r="14" spans="1:12" x14ac:dyDescent="0.35">
      <c r="A14" s="48" t="s">
        <v>41</v>
      </c>
      <c r="B14" s="48" t="s">
        <v>71</v>
      </c>
      <c r="C14" s="60" t="str">
        <f t="shared" si="0"/>
        <v>BS</v>
      </c>
      <c r="D14" s="60" t="str">
        <f t="shared" si="1"/>
        <v>SEA-015</v>
      </c>
      <c r="E14" s="60" t="str">
        <f>'Assessment Units'!D$16</f>
        <v>Sweden</v>
      </c>
      <c r="F14" s="48">
        <v>2</v>
      </c>
      <c r="G14" s="48" t="s">
        <v>269</v>
      </c>
      <c r="H14" s="48"/>
      <c r="I14" s="51" t="s">
        <v>19</v>
      </c>
      <c r="J14" s="51" t="s">
        <v>20</v>
      </c>
      <c r="K14" s="51" t="s">
        <v>81</v>
      </c>
      <c r="L14" s="52" t="s">
        <v>276</v>
      </c>
    </row>
    <row r="15" spans="1:12" x14ac:dyDescent="0.35">
      <c r="A15" s="48" t="s">
        <v>41</v>
      </c>
      <c r="B15" s="48" t="s">
        <v>71</v>
      </c>
      <c r="C15" s="60" t="str">
        <f t="shared" si="0"/>
        <v>BS</v>
      </c>
      <c r="D15" s="60" t="str">
        <f t="shared" si="1"/>
        <v>SEA-015</v>
      </c>
      <c r="E15" s="60" t="str">
        <f>'Assessment Units'!D$16</f>
        <v>Sweden</v>
      </c>
      <c r="F15" s="48">
        <v>2</v>
      </c>
      <c r="G15" s="48" t="s">
        <v>270</v>
      </c>
      <c r="H15" s="48"/>
      <c r="I15" s="51" t="s">
        <v>19</v>
      </c>
      <c r="J15" s="51" t="s">
        <v>20</v>
      </c>
      <c r="K15" s="51" t="s">
        <v>81</v>
      </c>
      <c r="L15" s="52" t="s">
        <v>276</v>
      </c>
    </row>
    <row r="16" spans="1:12" ht="14.5" customHeight="1" x14ac:dyDescent="0.35">
      <c r="A16" s="48" t="s">
        <v>41</v>
      </c>
      <c r="B16" s="48" t="s">
        <v>71</v>
      </c>
      <c r="C16" s="60" t="str">
        <f t="shared" si="0"/>
        <v>BS</v>
      </c>
      <c r="D16" s="60" t="str">
        <f t="shared" si="1"/>
        <v>SEA-015</v>
      </c>
      <c r="E16" s="60" t="str">
        <f>'Assessment Units'!D$16</f>
        <v>Sweden</v>
      </c>
      <c r="F16" s="48">
        <v>3</v>
      </c>
      <c r="G16" s="48" t="s">
        <v>271</v>
      </c>
      <c r="H16" s="51"/>
      <c r="I16" s="51" t="s">
        <v>19</v>
      </c>
      <c r="J16" s="51" t="s">
        <v>20</v>
      </c>
      <c r="K16" s="51" t="s">
        <v>81</v>
      </c>
      <c r="L16" s="52" t="s">
        <v>276</v>
      </c>
    </row>
  </sheetData>
  <phoneticPr fontId="32" type="noConversion"/>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39DDC-3A04-4561-86E7-36F46F28FCDE}">
  <dimension ref="A1:D11"/>
  <sheetViews>
    <sheetView workbookViewId="0">
      <selection activeCell="F14" sqref="F14"/>
    </sheetView>
  </sheetViews>
  <sheetFormatPr defaultRowHeight="14.5" x14ac:dyDescent="0.35"/>
  <cols>
    <col min="1" max="1" width="19.54296875" customWidth="1"/>
    <col min="2" max="2" width="14.90625" customWidth="1"/>
    <col min="3" max="3" width="11.7265625" customWidth="1"/>
    <col min="4" max="4" width="17.36328125" customWidth="1"/>
  </cols>
  <sheetData>
    <row r="1" spans="1:4" x14ac:dyDescent="0.35">
      <c r="A1" s="79" t="s">
        <v>171</v>
      </c>
      <c r="B1" s="79" t="s">
        <v>148</v>
      </c>
      <c r="C1" s="79" t="s">
        <v>172</v>
      </c>
      <c r="D1" s="79" t="s">
        <v>173</v>
      </c>
    </row>
    <row r="2" spans="1:4" x14ac:dyDescent="0.35">
      <c r="A2" s="54" t="s">
        <v>82</v>
      </c>
      <c r="B2" s="54" t="s">
        <v>149</v>
      </c>
      <c r="C2" s="55" t="s">
        <v>174</v>
      </c>
      <c r="D2" s="70" t="s">
        <v>247</v>
      </c>
    </row>
    <row r="3" spans="1:4" s="8" customFormat="1" x14ac:dyDescent="0.35">
      <c r="A3" s="54" t="s">
        <v>228</v>
      </c>
      <c r="B3" s="54" t="s">
        <v>229</v>
      </c>
      <c r="C3" s="55" t="s">
        <v>230</v>
      </c>
      <c r="D3" s="70" t="s">
        <v>231</v>
      </c>
    </row>
    <row r="4" spans="1:4" x14ac:dyDescent="0.35">
      <c r="A4" s="56" t="s">
        <v>133</v>
      </c>
      <c r="B4" s="56" t="s">
        <v>150</v>
      </c>
      <c r="C4" s="55" t="s">
        <v>175</v>
      </c>
      <c r="D4" s="70" t="s">
        <v>247</v>
      </c>
    </row>
    <row r="5" spans="1:4" x14ac:dyDescent="0.35">
      <c r="A5" s="56" t="s">
        <v>176</v>
      </c>
      <c r="B5" s="56" t="s">
        <v>177</v>
      </c>
      <c r="C5" s="55" t="s">
        <v>218</v>
      </c>
      <c r="D5" s="70" t="s">
        <v>247</v>
      </c>
    </row>
    <row r="6" spans="1:4" x14ac:dyDescent="0.35">
      <c r="A6" s="55" t="s">
        <v>215</v>
      </c>
      <c r="B6" s="55" t="s">
        <v>216</v>
      </c>
      <c r="C6" s="55" t="s">
        <v>217</v>
      </c>
      <c r="D6" s="70" t="s">
        <v>247</v>
      </c>
    </row>
    <row r="11" spans="1:4" ht="14.5" customHeight="1" x14ac:dyDescent="1">
      <c r="B11" s="98"/>
    </row>
  </sheetData>
  <phoneticPr fontId="3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9FCD5-9F60-4355-A5B1-A7CDC794C4A7}">
  <sheetPr>
    <tabColor rgb="FFFFFF99"/>
  </sheetPr>
  <dimension ref="A1:A11"/>
  <sheetViews>
    <sheetView workbookViewId="0">
      <selection activeCell="A5" sqref="A5"/>
    </sheetView>
  </sheetViews>
  <sheetFormatPr defaultRowHeight="14.5" x14ac:dyDescent="0.35"/>
  <cols>
    <col min="1" max="1" width="18.453125" style="8" customWidth="1"/>
    <col min="2" max="16384" width="8.7265625" style="8"/>
  </cols>
  <sheetData>
    <row r="1" spans="1:1" x14ac:dyDescent="0.35">
      <c r="A1" s="81" t="s">
        <v>246</v>
      </c>
    </row>
    <row r="2" spans="1:1" x14ac:dyDescent="0.35">
      <c r="A2" s="107" t="s">
        <v>262</v>
      </c>
    </row>
    <row r="3" spans="1:1" x14ac:dyDescent="0.35">
      <c r="A3" s="107" t="s">
        <v>281</v>
      </c>
    </row>
    <row r="4" spans="1:1" x14ac:dyDescent="0.35">
      <c r="A4" s="107" t="s">
        <v>282</v>
      </c>
    </row>
    <row r="5" spans="1:1" x14ac:dyDescent="0.35">
      <c r="A5" s="107" t="s">
        <v>263</v>
      </c>
    </row>
    <row r="6" spans="1:1" x14ac:dyDescent="0.35">
      <c r="A6" s="131" t="s">
        <v>264</v>
      </c>
    </row>
    <row r="7" spans="1:1" x14ac:dyDescent="0.35">
      <c r="A7" s="107" t="s">
        <v>278</v>
      </c>
    </row>
    <row r="11" spans="1:1" ht="14.5" customHeight="1" x14ac:dyDescent="0.3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664A6-4F06-4751-A642-9322A6BDAD19}">
  <sheetPr>
    <tabColor rgb="FFFFFF99"/>
  </sheetPr>
  <dimension ref="A1:A10"/>
  <sheetViews>
    <sheetView workbookViewId="0">
      <selection activeCell="C13" sqref="C13"/>
    </sheetView>
  </sheetViews>
  <sheetFormatPr defaultRowHeight="14.5" x14ac:dyDescent="0.35"/>
  <cols>
    <col min="1" max="1" width="12.1796875" style="8" customWidth="1"/>
    <col min="2" max="16384" width="8.7265625" style="8"/>
  </cols>
  <sheetData>
    <row r="1" spans="1:1" x14ac:dyDescent="0.35">
      <c r="A1" s="81" t="s">
        <v>234</v>
      </c>
    </row>
    <row r="2" spans="1:1" x14ac:dyDescent="0.35">
      <c r="A2" s="107" t="s">
        <v>117</v>
      </c>
    </row>
    <row r="3" spans="1:1" x14ac:dyDescent="0.35">
      <c r="A3" s="107" t="s">
        <v>226</v>
      </c>
    </row>
    <row r="4" spans="1:1" x14ac:dyDescent="0.35">
      <c r="A4" s="107" t="s">
        <v>233</v>
      </c>
    </row>
    <row r="5" spans="1:1" x14ac:dyDescent="0.35">
      <c r="A5" s="107" t="s">
        <v>235</v>
      </c>
    </row>
    <row r="6" spans="1:1" x14ac:dyDescent="0.35">
      <c r="A6" s="107" t="s">
        <v>147</v>
      </c>
    </row>
    <row r="7" spans="1:1" x14ac:dyDescent="0.35">
      <c r="A7" s="107" t="s">
        <v>224</v>
      </c>
    </row>
    <row r="8" spans="1:1" x14ac:dyDescent="0.35">
      <c r="A8" s="107" t="s">
        <v>219</v>
      </c>
    </row>
    <row r="9" spans="1:1" x14ac:dyDescent="0.35">
      <c r="A9" s="107" t="s">
        <v>279</v>
      </c>
    </row>
    <row r="10" spans="1:1" ht="14.5" customHeight="1" x14ac:dyDescent="0.3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AD5BA-1DD6-4C37-894C-89121C61FE0B}">
  <sheetPr>
    <tabColor rgb="FFFF99FF"/>
  </sheetPr>
  <dimension ref="A1:F17"/>
  <sheetViews>
    <sheetView zoomScale="90" zoomScaleNormal="90" workbookViewId="0"/>
  </sheetViews>
  <sheetFormatPr defaultColWidth="9.08984375" defaultRowHeight="14.5" x14ac:dyDescent="0.35"/>
  <cols>
    <col min="1" max="1" width="14.08984375" style="8" customWidth="1"/>
    <col min="2" max="2" width="16.54296875" style="8" customWidth="1"/>
    <col min="3" max="3" width="28.7265625" style="8" customWidth="1"/>
    <col min="4" max="4" width="61.7265625" style="8" customWidth="1"/>
    <col min="5" max="5" width="30.54296875" style="8" customWidth="1"/>
    <col min="6" max="6" width="24.36328125" style="8" customWidth="1"/>
    <col min="7" max="16384" width="9.08984375" style="8"/>
  </cols>
  <sheetData>
    <row r="1" spans="1:6" ht="29.5" thickBot="1" x14ac:dyDescent="0.4">
      <c r="A1" s="57" t="s">
        <v>120</v>
      </c>
      <c r="B1" s="57" t="s">
        <v>238</v>
      </c>
      <c r="C1" s="57" t="s">
        <v>121</v>
      </c>
      <c r="D1" s="57" t="s">
        <v>129</v>
      </c>
      <c r="E1" s="57" t="s">
        <v>115</v>
      </c>
      <c r="F1" s="99" t="s">
        <v>204</v>
      </c>
    </row>
    <row r="2" spans="1:6" ht="29" x14ac:dyDescent="0.35">
      <c r="A2" s="68" t="s">
        <v>119</v>
      </c>
      <c r="B2" s="68" t="s">
        <v>239</v>
      </c>
      <c r="C2" s="68" t="s">
        <v>118</v>
      </c>
      <c r="D2" s="68" t="s">
        <v>131</v>
      </c>
      <c r="E2" s="69" t="s">
        <v>141</v>
      </c>
      <c r="F2" s="72" t="s">
        <v>205</v>
      </c>
    </row>
    <row r="3" spans="1:6" ht="43.5" x14ac:dyDescent="0.35">
      <c r="A3" s="100" t="s">
        <v>122</v>
      </c>
      <c r="B3" s="68" t="s">
        <v>239</v>
      </c>
      <c r="C3" s="71" t="s">
        <v>130</v>
      </c>
      <c r="D3" s="71" t="s">
        <v>132</v>
      </c>
      <c r="E3" s="72" t="s">
        <v>142</v>
      </c>
      <c r="F3" s="72" t="s">
        <v>205</v>
      </c>
    </row>
    <row r="4" spans="1:6" ht="29" x14ac:dyDescent="0.35">
      <c r="A4" s="100" t="s">
        <v>114</v>
      </c>
      <c r="B4" s="100" t="s">
        <v>240</v>
      </c>
      <c r="C4" s="102" t="s">
        <v>113</v>
      </c>
      <c r="D4" s="102" t="s">
        <v>135</v>
      </c>
      <c r="E4" s="101" t="s">
        <v>136</v>
      </c>
      <c r="F4" s="72" t="s">
        <v>206</v>
      </c>
    </row>
    <row r="5" spans="1:6" ht="29" x14ac:dyDescent="0.35">
      <c r="A5" s="100" t="s">
        <v>123</v>
      </c>
      <c r="B5" s="100" t="s">
        <v>240</v>
      </c>
      <c r="C5" s="100" t="s">
        <v>124</v>
      </c>
      <c r="D5" s="72" t="s">
        <v>137</v>
      </c>
      <c r="E5" s="100" t="s">
        <v>125</v>
      </c>
      <c r="F5" s="72" t="s">
        <v>205</v>
      </c>
    </row>
    <row r="6" spans="1:6" ht="29" x14ac:dyDescent="0.35">
      <c r="A6" s="100" t="s">
        <v>126</v>
      </c>
      <c r="B6" s="100" t="s">
        <v>240</v>
      </c>
      <c r="C6" s="72" t="s">
        <v>128</v>
      </c>
      <c r="D6" s="72" t="s">
        <v>138</v>
      </c>
      <c r="E6" s="72" t="s">
        <v>139</v>
      </c>
      <c r="F6" s="72" t="s">
        <v>205</v>
      </c>
    </row>
    <row r="7" spans="1:6" ht="29" x14ac:dyDescent="0.35">
      <c r="A7" s="100" t="s">
        <v>127</v>
      </c>
      <c r="B7" s="100" t="s">
        <v>240</v>
      </c>
      <c r="C7" s="100" t="s">
        <v>140</v>
      </c>
      <c r="D7" s="72" t="s">
        <v>144</v>
      </c>
      <c r="E7" s="72" t="s">
        <v>143</v>
      </c>
      <c r="F7" s="72" t="s">
        <v>256</v>
      </c>
    </row>
    <row r="8" spans="1:6" ht="58" x14ac:dyDescent="0.35">
      <c r="A8" s="72" t="s">
        <v>241</v>
      </c>
      <c r="B8" s="100" t="s">
        <v>240</v>
      </c>
      <c r="C8" s="72" t="s">
        <v>242</v>
      </c>
      <c r="D8" s="72" t="s">
        <v>146</v>
      </c>
      <c r="E8" s="100" t="s">
        <v>145</v>
      </c>
      <c r="F8" s="72" t="s">
        <v>205</v>
      </c>
    </row>
    <row r="9" spans="1:6" ht="58" x14ac:dyDescent="0.35">
      <c r="A9" s="72" t="s">
        <v>257</v>
      </c>
      <c r="B9" s="104" t="s">
        <v>240</v>
      </c>
      <c r="C9" s="104" t="s">
        <v>258</v>
      </c>
      <c r="D9" s="72" t="s">
        <v>259</v>
      </c>
      <c r="E9" s="100" t="s">
        <v>260</v>
      </c>
      <c r="F9" s="72" t="s">
        <v>261</v>
      </c>
    </row>
    <row r="10" spans="1:6" ht="58" x14ac:dyDescent="0.35">
      <c r="A10" s="100" t="s">
        <v>236</v>
      </c>
      <c r="B10" s="68" t="s">
        <v>239</v>
      </c>
      <c r="C10" s="100" t="s">
        <v>253</v>
      </c>
      <c r="D10" s="72" t="s">
        <v>243</v>
      </c>
      <c r="E10" s="100" t="s">
        <v>237</v>
      </c>
      <c r="F10" s="69" t="s">
        <v>207</v>
      </c>
    </row>
    <row r="11" spans="1:6" ht="58" x14ac:dyDescent="0.35">
      <c r="A11" s="100" t="s">
        <v>250</v>
      </c>
      <c r="B11" s="68" t="s">
        <v>239</v>
      </c>
      <c r="C11" s="100" t="s">
        <v>252</v>
      </c>
      <c r="D11" s="72" t="s">
        <v>254</v>
      </c>
      <c r="E11" s="100" t="s">
        <v>237</v>
      </c>
      <c r="F11" s="69" t="s">
        <v>207</v>
      </c>
    </row>
    <row r="12" spans="1:6" ht="29" x14ac:dyDescent="0.35">
      <c r="A12" s="94" t="s">
        <v>203</v>
      </c>
      <c r="B12" s="100" t="s">
        <v>240</v>
      </c>
      <c r="C12" s="95" t="s">
        <v>208</v>
      </c>
      <c r="D12" s="72" t="s">
        <v>209</v>
      </c>
      <c r="E12" s="94" t="s">
        <v>210</v>
      </c>
      <c r="F12" s="69" t="s">
        <v>207</v>
      </c>
    </row>
    <row r="13" spans="1:6" ht="58" x14ac:dyDescent="0.35">
      <c r="A13" s="100" t="s">
        <v>212</v>
      </c>
      <c r="B13" s="100" t="s">
        <v>240</v>
      </c>
      <c r="C13" s="103" t="s">
        <v>211</v>
      </c>
      <c r="D13" s="71" t="s">
        <v>213</v>
      </c>
      <c r="E13" s="100" t="s">
        <v>214</v>
      </c>
      <c r="F13" s="69" t="s">
        <v>207</v>
      </c>
    </row>
    <row r="14" spans="1:6" ht="43.5" x14ac:dyDescent="0.35">
      <c r="A14" s="100" t="s">
        <v>220</v>
      </c>
      <c r="B14" s="100" t="s">
        <v>240</v>
      </c>
      <c r="C14" s="72" t="s">
        <v>221</v>
      </c>
      <c r="D14" s="72" t="s">
        <v>222</v>
      </c>
      <c r="E14" s="100" t="s">
        <v>223</v>
      </c>
      <c r="F14" s="69" t="s">
        <v>251</v>
      </c>
    </row>
    <row r="15" spans="1:6" ht="58" x14ac:dyDescent="0.35">
      <c r="A15" s="100" t="s">
        <v>244</v>
      </c>
      <c r="B15" s="68" t="s">
        <v>239</v>
      </c>
      <c r="C15" s="100" t="s">
        <v>245</v>
      </c>
      <c r="D15" s="72" t="s">
        <v>248</v>
      </c>
      <c r="E15" s="100" t="s">
        <v>249</v>
      </c>
      <c r="F15" s="69" t="s">
        <v>255</v>
      </c>
    </row>
    <row r="16" spans="1:6" x14ac:dyDescent="0.35">
      <c r="A16" s="16"/>
      <c r="B16" s="16"/>
      <c r="C16" s="16"/>
      <c r="D16" s="16"/>
      <c r="E16" s="16"/>
    </row>
    <row r="17" spans="1:5" x14ac:dyDescent="0.35">
      <c r="A17" s="16"/>
      <c r="B17" s="16"/>
      <c r="C17" s="16"/>
      <c r="D17" s="16"/>
      <c r="E17" s="1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249977111117893"/>
  </sheetPr>
  <dimension ref="A1:G17"/>
  <sheetViews>
    <sheetView workbookViewId="0">
      <selection activeCell="J12" sqref="J12"/>
    </sheetView>
  </sheetViews>
  <sheetFormatPr defaultRowHeight="14.5" x14ac:dyDescent="0.35"/>
  <cols>
    <col min="1" max="1" width="12.6328125" customWidth="1"/>
    <col min="2" max="2" width="20.1796875" style="8" customWidth="1"/>
    <col min="3" max="3" width="14.08984375" style="8" customWidth="1"/>
    <col min="4" max="4" width="14.36328125" style="8" customWidth="1"/>
    <col min="5" max="5" width="20" customWidth="1"/>
    <col min="6" max="6" width="14.36328125" style="8" customWidth="1"/>
  </cols>
  <sheetData>
    <row r="1" spans="1:7" s="8" customFormat="1" ht="72.5" x14ac:dyDescent="0.35">
      <c r="A1" s="85" t="s">
        <v>103</v>
      </c>
      <c r="B1" s="85" t="s">
        <v>182</v>
      </c>
      <c r="C1" s="85" t="s">
        <v>163</v>
      </c>
      <c r="D1" s="85" t="s">
        <v>116</v>
      </c>
      <c r="E1" s="125" t="s">
        <v>246</v>
      </c>
      <c r="F1" s="125" t="s">
        <v>225</v>
      </c>
      <c r="G1" s="125" t="s">
        <v>275</v>
      </c>
    </row>
    <row r="2" spans="1:7" x14ac:dyDescent="0.35">
      <c r="A2" s="62" t="str">
        <f>'Assessment Units'!C16</f>
        <v>BS</v>
      </c>
      <c r="B2" s="62" t="str">
        <f>Species!C2</f>
        <v>Ma</v>
      </c>
      <c r="C2" s="65" t="str">
        <f>'BE rationale'!A2</f>
        <v>PE</v>
      </c>
      <c r="D2" s="105" t="str">
        <f>Tissues!A3</f>
        <v>brood</v>
      </c>
      <c r="E2" s="55" t="str">
        <f>Sex!A3</f>
        <v>Gravid females</v>
      </c>
      <c r="F2" s="132">
        <v>5.8999999999999997E-2</v>
      </c>
      <c r="G2" s="124">
        <f>F2</f>
        <v>5.8999999999999997E-2</v>
      </c>
    </row>
    <row r="3" spans="1:7" x14ac:dyDescent="0.35">
      <c r="A3" s="63" t="str">
        <f>A2</f>
        <v>BS</v>
      </c>
      <c r="B3" s="63" t="str">
        <f>B2</f>
        <v>Ma</v>
      </c>
      <c r="C3" s="65" t="str">
        <f>'BE rationale'!A3</f>
        <v>PF</v>
      </c>
      <c r="D3" s="105" t="str">
        <f>Tissues!A3</f>
        <v>brood</v>
      </c>
      <c r="E3" s="55" t="str">
        <f>Sex!A3</f>
        <v>Gravid females</v>
      </c>
      <c r="F3" s="133">
        <v>0.3</v>
      </c>
      <c r="G3" s="97">
        <f>F3</f>
        <v>0.3</v>
      </c>
    </row>
    <row r="4" spans="1:7" x14ac:dyDescent="0.35">
      <c r="A4" s="63" t="str">
        <f t="shared" ref="A4:A16" si="0">A3</f>
        <v>BS</v>
      </c>
      <c r="B4" s="63" t="str">
        <f t="shared" ref="B4:B8" si="1">B3</f>
        <v>Ma</v>
      </c>
      <c r="C4" s="65" t="str">
        <f>'BE rationale'!A4</f>
        <v>AChE</v>
      </c>
      <c r="D4" s="63" t="str">
        <f>Tissues!A2</f>
        <v>whole body</v>
      </c>
      <c r="E4" s="55" t="str">
        <f>Sex!A4</f>
        <v>De-brooded females</v>
      </c>
      <c r="F4" s="133">
        <v>13.7</v>
      </c>
      <c r="G4" s="97">
        <f>F4*0.7</f>
        <v>9.5899999999999981</v>
      </c>
    </row>
    <row r="5" spans="1:7" x14ac:dyDescent="0.35">
      <c r="A5" s="63" t="str">
        <f t="shared" si="0"/>
        <v>BS</v>
      </c>
      <c r="B5" s="63" t="str">
        <f t="shared" si="1"/>
        <v>Ma</v>
      </c>
      <c r="C5" s="65" t="str">
        <f>'BE rationale'!A5</f>
        <v>RNA/DNA</v>
      </c>
      <c r="D5" s="63" t="s">
        <v>117</v>
      </c>
      <c r="E5" s="55" t="str">
        <f>Sex!A4</f>
        <v>De-brooded females</v>
      </c>
      <c r="F5" s="134">
        <v>12.5</v>
      </c>
      <c r="G5" s="97">
        <f t="shared" ref="G5:G13" si="2">F5*0.7</f>
        <v>8.75</v>
      </c>
    </row>
    <row r="6" spans="1:7" x14ac:dyDescent="0.35">
      <c r="A6" s="63" t="str">
        <f t="shared" si="0"/>
        <v>BS</v>
      </c>
      <c r="B6" s="63" t="str">
        <f t="shared" si="1"/>
        <v>Ma</v>
      </c>
      <c r="C6" s="65" t="str">
        <f>'BE rationale'!A6</f>
        <v>ORAC</v>
      </c>
      <c r="D6" s="63" t="str">
        <f>Tissues!A2</f>
        <v>whole body</v>
      </c>
      <c r="E6" s="55" t="str">
        <f>Sex!A4</f>
        <v>De-brooded females</v>
      </c>
      <c r="F6" s="133"/>
      <c r="G6" s="97"/>
    </row>
    <row r="7" spans="1:7" x14ac:dyDescent="0.35">
      <c r="A7" s="63" t="str">
        <f t="shared" si="0"/>
        <v>BS</v>
      </c>
      <c r="B7" s="63" t="str">
        <f t="shared" si="1"/>
        <v>Ma</v>
      </c>
      <c r="C7" s="65" t="str">
        <f>'BE rationale'!A7</f>
        <v>TBARS</v>
      </c>
      <c r="D7" s="63" t="str">
        <f>Tissues!A2</f>
        <v>whole body</v>
      </c>
      <c r="E7" s="55" t="str">
        <f>Sex!A4</f>
        <v>De-brooded females</v>
      </c>
      <c r="F7" s="134">
        <v>0.54</v>
      </c>
      <c r="G7" s="97">
        <f t="shared" si="2"/>
        <v>0.378</v>
      </c>
    </row>
    <row r="8" spans="1:7" ht="29" x14ac:dyDescent="0.35">
      <c r="A8" s="63" t="str">
        <f t="shared" si="0"/>
        <v>BS</v>
      </c>
      <c r="B8" s="63" t="str">
        <f t="shared" si="1"/>
        <v>Ma</v>
      </c>
      <c r="C8" s="65" t="str">
        <f>'BE rationale'!A8</f>
        <v>ORAC/TBARS (Redox index)</v>
      </c>
      <c r="D8" s="63" t="str">
        <f>Tissues!A2</f>
        <v>whole body</v>
      </c>
      <c r="E8" s="55" t="str">
        <f>Sex!A4</f>
        <v>De-brooded females</v>
      </c>
      <c r="F8" s="134">
        <v>0.69</v>
      </c>
      <c r="G8" s="97">
        <f t="shared" si="2"/>
        <v>0.48299999999999993</v>
      </c>
    </row>
    <row r="9" spans="1:7" x14ac:dyDescent="0.35">
      <c r="A9" s="63" t="str">
        <f t="shared" si="0"/>
        <v>BS</v>
      </c>
      <c r="B9" s="64" t="str">
        <f>Species!C4</f>
        <v>Pf</v>
      </c>
      <c r="C9" s="96" t="str">
        <f>'BE rationale'!A12</f>
        <v>EROD</v>
      </c>
      <c r="D9" s="63" t="str">
        <f>Tissues!A8</f>
        <v>blood</v>
      </c>
      <c r="E9" s="55" t="str">
        <f>Sex!A2</f>
        <v>Females</v>
      </c>
      <c r="F9" s="133">
        <v>276</v>
      </c>
      <c r="G9" s="97"/>
    </row>
    <row r="10" spans="1:7" s="8" customFormat="1" x14ac:dyDescent="0.35">
      <c r="A10" s="63" t="s">
        <v>40</v>
      </c>
      <c r="B10" s="64" t="s">
        <v>175</v>
      </c>
      <c r="C10" s="96" t="s">
        <v>203</v>
      </c>
      <c r="D10" s="63" t="s">
        <v>219</v>
      </c>
      <c r="E10" s="55" t="str">
        <f>Sex!A5</f>
        <v>Males</v>
      </c>
      <c r="F10" s="133">
        <v>405</v>
      </c>
      <c r="G10" s="97"/>
    </row>
    <row r="11" spans="1:7" x14ac:dyDescent="0.35">
      <c r="A11" s="63" t="str">
        <f>A9</f>
        <v>BS</v>
      </c>
      <c r="B11" s="64" t="str">
        <f>B9</f>
        <v>Pf</v>
      </c>
      <c r="C11" s="96" t="str">
        <f>'BE rationale'!A13</f>
        <v>GLU</v>
      </c>
      <c r="D11" s="63" t="str">
        <f>Tissues!A8</f>
        <v>blood</v>
      </c>
      <c r="E11" s="55" t="str">
        <f>Sex!A2</f>
        <v>Females</v>
      </c>
      <c r="F11" s="106"/>
      <c r="G11" s="97"/>
    </row>
    <row r="12" spans="1:7" x14ac:dyDescent="0.35">
      <c r="A12" s="63" t="str">
        <f t="shared" si="0"/>
        <v>BS</v>
      </c>
      <c r="B12" s="64" t="str">
        <f t="shared" ref="B12:B16" si="3">B11</f>
        <v>Pf</v>
      </c>
      <c r="C12" s="65" t="str">
        <f>'BE rationale'!A4</f>
        <v>AChE</v>
      </c>
      <c r="D12" s="96" t="str">
        <f>Tissues!A7</f>
        <v>liver</v>
      </c>
      <c r="E12" s="55" t="str">
        <f>Sex!A2</f>
        <v>Females</v>
      </c>
      <c r="F12" s="133">
        <v>30.8</v>
      </c>
      <c r="G12" s="97">
        <f t="shared" si="2"/>
        <v>21.56</v>
      </c>
    </row>
    <row r="13" spans="1:7" x14ac:dyDescent="0.35">
      <c r="A13" s="63" t="str">
        <f t="shared" si="0"/>
        <v>BS</v>
      </c>
      <c r="B13" s="64" t="str">
        <f t="shared" si="3"/>
        <v>Pf</v>
      </c>
      <c r="C13" s="96" t="str">
        <f>'BE rationale'!A14</f>
        <v>GST</v>
      </c>
      <c r="D13" s="96" t="str">
        <f>Tissues!A7</f>
        <v>liver</v>
      </c>
      <c r="E13" s="55" t="str">
        <f>Sex!A2</f>
        <v>Females</v>
      </c>
      <c r="F13" s="134">
        <v>0.16</v>
      </c>
      <c r="G13" s="97">
        <f t="shared" si="2"/>
        <v>0.11199999999999999</v>
      </c>
    </row>
    <row r="14" spans="1:7" x14ac:dyDescent="0.35">
      <c r="A14" s="63" t="str">
        <f t="shared" si="0"/>
        <v>BS</v>
      </c>
      <c r="B14" s="64" t="str">
        <f t="shared" si="3"/>
        <v>Pf</v>
      </c>
      <c r="C14" s="96" t="str">
        <f>'BE rationale'!A10</f>
        <v>GSI</v>
      </c>
      <c r="D14" s="96" t="str">
        <f>Tissues!A2</f>
        <v>whole body</v>
      </c>
      <c r="E14" s="55" t="str">
        <f>Sex!A2</f>
        <v>Females</v>
      </c>
      <c r="F14" s="106"/>
      <c r="G14" s="55"/>
    </row>
    <row r="15" spans="1:7" x14ac:dyDescent="0.35">
      <c r="A15" s="63" t="str">
        <f t="shared" si="0"/>
        <v>BS</v>
      </c>
      <c r="B15" s="64" t="str">
        <f t="shared" si="3"/>
        <v>Pf</v>
      </c>
      <c r="C15" s="96" t="str">
        <f>'BE rationale'!A11</f>
        <v>LSI</v>
      </c>
      <c r="D15" s="96" t="str">
        <f>Tissues!A2</f>
        <v>whole body</v>
      </c>
      <c r="E15" s="55" t="str">
        <f>Sex!A2</f>
        <v>Females</v>
      </c>
      <c r="F15" s="106"/>
      <c r="G15" s="55"/>
    </row>
    <row r="16" spans="1:7" x14ac:dyDescent="0.35">
      <c r="A16" s="63" t="str">
        <f t="shared" si="0"/>
        <v>BS</v>
      </c>
      <c r="B16" s="64" t="str">
        <f t="shared" si="3"/>
        <v>Pf</v>
      </c>
      <c r="C16" s="96" t="str">
        <f>'BE rationale'!A15</f>
        <v>VTG</v>
      </c>
      <c r="D16" s="96" t="str">
        <f>Tissues!A8</f>
        <v>blood</v>
      </c>
      <c r="E16" s="55" t="str">
        <f>Sex!A5</f>
        <v>Males</v>
      </c>
      <c r="F16" s="106"/>
      <c r="G16" s="55"/>
    </row>
    <row r="17" spans="3:3" ht="46" x14ac:dyDescent="1">
      <c r="C17" s="9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V144"/>
  <sheetViews>
    <sheetView workbookViewId="0">
      <pane ySplit="1" topLeftCell="A2" activePane="bottomLeft" state="frozen"/>
      <selection pane="bottomLeft" activeCell="K12" sqref="K12"/>
    </sheetView>
  </sheetViews>
  <sheetFormatPr defaultColWidth="8.81640625" defaultRowHeight="14.5" x14ac:dyDescent="0.35"/>
  <cols>
    <col min="1" max="1" width="8.81640625" style="20"/>
    <col min="2" max="2" width="13.90625" style="3" customWidth="1"/>
    <col min="3" max="3" width="16.81640625" style="16" customWidth="1"/>
    <col min="4" max="4" width="8.453125" style="26" customWidth="1"/>
    <col min="5" max="5" width="7.453125" style="26" customWidth="1"/>
    <col min="6" max="6" width="7.08984375" customWidth="1"/>
    <col min="7" max="7" width="8.81640625" style="16"/>
    <col min="8" max="8" width="8.08984375" style="16" customWidth="1"/>
    <col min="9" max="9" width="8.81640625" style="16"/>
    <col min="10" max="10" width="12.81640625" style="16" customWidth="1"/>
    <col min="11" max="11" width="7.36328125" style="16" customWidth="1"/>
    <col min="12" max="12" width="5.90625" style="16" customWidth="1"/>
    <col min="13" max="17" width="7.08984375" style="16" customWidth="1"/>
    <col min="18" max="18" width="8.81640625" style="16"/>
    <col min="19" max="19" width="13.36328125" style="3" customWidth="1"/>
    <col min="20" max="20" width="12.81640625" style="3" customWidth="1"/>
    <col min="21" max="16384" width="8.81640625" style="16"/>
  </cols>
  <sheetData>
    <row r="1" spans="1:22" s="27" customFormat="1" ht="92.25" customHeight="1" x14ac:dyDescent="1">
      <c r="A1" s="126" t="s">
        <v>36</v>
      </c>
      <c r="B1" s="86" t="s">
        <v>151</v>
      </c>
      <c r="C1" s="86" t="s">
        <v>182</v>
      </c>
      <c r="D1" s="128" t="str">
        <f>TV!C2</f>
        <v>PE</v>
      </c>
      <c r="E1" s="128" t="str">
        <f>TV!C3</f>
        <v>PF</v>
      </c>
      <c r="F1" s="86" t="str">
        <f>TV!C4</f>
        <v>AChE</v>
      </c>
      <c r="G1" s="86" t="str">
        <f>TV!C5</f>
        <v>RNA/DNA</v>
      </c>
      <c r="H1" s="86" t="str">
        <f>TV!C6</f>
        <v>ORAC</v>
      </c>
      <c r="I1" s="86" t="str">
        <f>TV!C7</f>
        <v>TBARS</v>
      </c>
      <c r="J1" s="86" t="str">
        <f>TV!C8</f>
        <v>ORAC/TBARS (Redox index)</v>
      </c>
      <c r="K1" s="86" t="str">
        <f>'BE rationale'!A9</f>
        <v>CAT</v>
      </c>
      <c r="L1" s="86" t="str">
        <f>'BE rationale'!A10</f>
        <v>GSI</v>
      </c>
      <c r="M1" s="86" t="str">
        <f>'BE rationale'!A11</f>
        <v>LSI</v>
      </c>
      <c r="N1" s="86" t="str">
        <f>'BE rationale'!A12</f>
        <v>EROD</v>
      </c>
      <c r="O1" s="86" t="str">
        <f>'BE rationale'!A13</f>
        <v>GLU</v>
      </c>
      <c r="P1" s="86" t="str">
        <f>'BE rationale'!A14</f>
        <v>GST</v>
      </c>
      <c r="Q1" s="86" t="str">
        <f>'BE rationale'!A15</f>
        <v>VTG</v>
      </c>
      <c r="S1" s="87" t="s">
        <v>84</v>
      </c>
      <c r="T1" s="87" t="s">
        <v>85</v>
      </c>
      <c r="V1" s="98"/>
    </row>
    <row r="2" spans="1:22" x14ac:dyDescent="0.35">
      <c r="A2" s="88">
        <v>2018</v>
      </c>
      <c r="B2" s="92" t="str">
        <f>Stations!G2</f>
        <v>G 11</v>
      </c>
      <c r="C2" s="64" t="str">
        <f>Species!C2</f>
        <v>Ma</v>
      </c>
      <c r="D2" s="129">
        <v>3.7974683544303799E-2</v>
      </c>
      <c r="E2" s="129">
        <v>0.26</v>
      </c>
      <c r="F2" s="55"/>
      <c r="G2" s="55"/>
      <c r="H2" s="55"/>
      <c r="I2" s="55"/>
      <c r="J2" s="55"/>
      <c r="K2" s="55"/>
      <c r="L2" s="55"/>
      <c r="M2" s="55"/>
      <c r="N2" s="55"/>
      <c r="O2" s="55"/>
      <c r="P2" s="55"/>
      <c r="Q2" s="55"/>
      <c r="S2" s="88">
        <v>50</v>
      </c>
      <c r="T2" s="88">
        <v>1501</v>
      </c>
    </row>
    <row r="3" spans="1:22" x14ac:dyDescent="0.35">
      <c r="A3" s="88">
        <v>2018</v>
      </c>
      <c r="B3" s="92" t="str">
        <f>Stations!G3</f>
        <v>N 4-1</v>
      </c>
      <c r="C3" s="64" t="str">
        <f>C2</f>
        <v>Ma</v>
      </c>
      <c r="D3" s="129">
        <v>4.2647058823529413E-2</v>
      </c>
      <c r="E3" s="129">
        <v>0.26</v>
      </c>
      <c r="F3" s="55"/>
      <c r="G3" s="55"/>
      <c r="H3" s="55"/>
      <c r="I3" s="55"/>
      <c r="J3" s="55"/>
      <c r="K3" s="55"/>
      <c r="L3" s="55"/>
      <c r="M3" s="55"/>
      <c r="N3" s="55"/>
      <c r="O3" s="55"/>
      <c r="P3" s="55"/>
      <c r="Q3" s="55"/>
      <c r="S3" s="88">
        <v>50</v>
      </c>
      <c r="T3" s="88">
        <v>1360</v>
      </c>
    </row>
    <row r="4" spans="1:22" x14ac:dyDescent="0.35">
      <c r="A4" s="88">
        <v>2018</v>
      </c>
      <c r="B4" s="92" t="str">
        <f>Stations!G4</f>
        <v>N 4-3</v>
      </c>
      <c r="C4" s="64" t="str">
        <f t="shared" ref="C4:C11" si="0">C3</f>
        <v>Ma</v>
      </c>
      <c r="D4" s="129">
        <v>4.0498442367601244E-2</v>
      </c>
      <c r="E4" s="129">
        <v>0.22</v>
      </c>
      <c r="F4" s="55"/>
      <c r="G4" s="55"/>
      <c r="H4" s="55"/>
      <c r="I4" s="55"/>
      <c r="J4" s="55"/>
      <c r="K4" s="55"/>
      <c r="L4" s="55"/>
      <c r="M4" s="55"/>
      <c r="N4" s="55"/>
      <c r="O4" s="55"/>
      <c r="P4" s="55"/>
      <c r="Q4" s="55"/>
      <c r="S4" s="88">
        <v>50</v>
      </c>
      <c r="T4" s="88">
        <v>1284</v>
      </c>
    </row>
    <row r="5" spans="1:22" x14ac:dyDescent="0.35">
      <c r="A5" s="88">
        <v>2018</v>
      </c>
      <c r="B5" s="92" t="str">
        <f>Stations!G5</f>
        <v>Åv 1</v>
      </c>
      <c r="C5" s="64" t="str">
        <f t="shared" si="0"/>
        <v>Ma</v>
      </c>
      <c r="D5" s="129">
        <v>5.0514499532273154E-2</v>
      </c>
      <c r="E5" s="129">
        <v>0.22</v>
      </c>
      <c r="F5" s="55"/>
      <c r="G5" s="55"/>
      <c r="H5" s="55"/>
      <c r="I5" s="55"/>
      <c r="J5" s="55"/>
      <c r="K5" s="55"/>
      <c r="L5" s="55"/>
      <c r="M5" s="55"/>
      <c r="N5" s="55"/>
      <c r="O5" s="55"/>
      <c r="P5" s="55"/>
      <c r="Q5" s="55"/>
      <c r="S5" s="88">
        <v>50</v>
      </c>
      <c r="T5" s="88">
        <v>1069</v>
      </c>
    </row>
    <row r="6" spans="1:22" x14ac:dyDescent="0.35">
      <c r="A6" s="88">
        <v>2018</v>
      </c>
      <c r="B6" s="92" t="str">
        <f>Stations!G6</f>
        <v>Åv 2</v>
      </c>
      <c r="C6" s="64" t="str">
        <f t="shared" si="0"/>
        <v>Ma</v>
      </c>
      <c r="D6" s="129">
        <v>5.471847739888977E-2</v>
      </c>
      <c r="E6" s="129">
        <v>0.28000000000000003</v>
      </c>
      <c r="F6" s="55">
        <v>14.1</v>
      </c>
      <c r="G6" s="55"/>
      <c r="H6" s="55"/>
      <c r="I6" s="55"/>
      <c r="J6" s="55"/>
      <c r="K6" s="55"/>
      <c r="L6" s="55"/>
      <c r="M6" s="55"/>
      <c r="N6" s="55"/>
      <c r="O6" s="55"/>
      <c r="P6" s="55"/>
      <c r="Q6" s="55"/>
      <c r="S6" s="88">
        <v>50</v>
      </c>
      <c r="T6" s="88">
        <v>1261</v>
      </c>
    </row>
    <row r="7" spans="1:22" x14ac:dyDescent="0.35">
      <c r="A7" s="88">
        <v>2018</v>
      </c>
      <c r="B7" s="92" t="str">
        <f>Stations!G7</f>
        <v>Su 4</v>
      </c>
      <c r="C7" s="64" t="str">
        <f t="shared" si="0"/>
        <v>Ma</v>
      </c>
      <c r="D7" s="129">
        <v>3.6879432624113473E-2</v>
      </c>
      <c r="E7" s="129">
        <v>0.2</v>
      </c>
      <c r="F7" s="55">
        <v>11.6</v>
      </c>
      <c r="G7" s="55"/>
      <c r="H7" s="55"/>
      <c r="I7" s="55"/>
      <c r="J7" s="55"/>
      <c r="K7" s="55"/>
      <c r="L7" s="55"/>
      <c r="M7" s="55"/>
      <c r="N7" s="55"/>
      <c r="O7" s="55"/>
      <c r="P7" s="55"/>
      <c r="Q7" s="55"/>
      <c r="S7" s="88">
        <v>50</v>
      </c>
      <c r="T7" s="88">
        <v>1410</v>
      </c>
    </row>
    <row r="8" spans="1:22" x14ac:dyDescent="0.35">
      <c r="A8" s="88">
        <v>2018</v>
      </c>
      <c r="B8" s="92" t="str">
        <f>Stations!G8</f>
        <v>Su 5</v>
      </c>
      <c r="C8" s="64" t="str">
        <f t="shared" si="0"/>
        <v>Ma</v>
      </c>
      <c r="D8" s="129">
        <v>5.738786279683377E-2</v>
      </c>
      <c r="E8" s="129">
        <v>0.32</v>
      </c>
      <c r="F8" s="55"/>
      <c r="G8" s="55"/>
      <c r="H8" s="55"/>
      <c r="I8" s="55"/>
      <c r="J8" s="55"/>
      <c r="K8" s="55"/>
      <c r="L8" s="55"/>
      <c r="M8" s="55"/>
      <c r="N8" s="55"/>
      <c r="O8" s="55"/>
      <c r="P8" s="55"/>
      <c r="Q8" s="55"/>
      <c r="S8" s="88">
        <v>50</v>
      </c>
      <c r="T8" s="88">
        <v>1516</v>
      </c>
    </row>
    <row r="9" spans="1:22" x14ac:dyDescent="0.35">
      <c r="A9" s="88">
        <v>2018</v>
      </c>
      <c r="B9" s="92" t="str">
        <f>Stations!G12</f>
        <v>N 2-3</v>
      </c>
      <c r="C9" s="64" t="str">
        <f t="shared" si="0"/>
        <v>Ma</v>
      </c>
      <c r="D9" s="129">
        <v>7.4803149606299218E-2</v>
      </c>
      <c r="E9" s="129">
        <v>0.5</v>
      </c>
      <c r="F9" s="55"/>
      <c r="G9" s="55"/>
      <c r="H9" s="55"/>
      <c r="I9" s="55"/>
      <c r="J9" s="55"/>
      <c r="K9" s="55"/>
      <c r="L9" s="55"/>
      <c r="M9" s="55"/>
      <c r="N9" s="55"/>
      <c r="O9" s="55"/>
      <c r="P9" s="55"/>
      <c r="Q9" s="55"/>
      <c r="S9" s="88">
        <v>22</v>
      </c>
      <c r="T9" s="88">
        <v>762</v>
      </c>
    </row>
    <row r="10" spans="1:22" x14ac:dyDescent="0.35">
      <c r="A10" s="88">
        <v>2018</v>
      </c>
      <c r="B10" s="92" t="str">
        <f>Stations!G11</f>
        <v>N 2-4</v>
      </c>
      <c r="C10" s="64" t="str">
        <f t="shared" si="0"/>
        <v>Ma</v>
      </c>
      <c r="D10" s="129">
        <v>4.7377326565143825E-2</v>
      </c>
      <c r="E10" s="129">
        <v>0.47058823529411764</v>
      </c>
      <c r="F10" s="55"/>
      <c r="G10" s="55"/>
      <c r="H10" s="55"/>
      <c r="I10" s="55"/>
      <c r="J10" s="55"/>
      <c r="K10" s="55"/>
      <c r="L10" s="55"/>
      <c r="M10" s="55"/>
      <c r="N10" s="55"/>
      <c r="O10" s="55"/>
      <c r="P10" s="55"/>
      <c r="Q10" s="55"/>
      <c r="S10" s="88">
        <v>17</v>
      </c>
      <c r="T10" s="88">
        <v>591</v>
      </c>
    </row>
    <row r="11" spans="1:22" x14ac:dyDescent="0.35">
      <c r="A11" s="88">
        <v>2018</v>
      </c>
      <c r="B11" s="92" t="str">
        <f>Stations!G13</f>
        <v>SR 1A</v>
      </c>
      <c r="C11" s="64" t="str">
        <f t="shared" si="0"/>
        <v>Ma</v>
      </c>
      <c r="D11" s="129">
        <v>5.0322580645161291E-2</v>
      </c>
      <c r="E11" s="129">
        <v>0.38</v>
      </c>
      <c r="F11" s="55">
        <v>15.08</v>
      </c>
      <c r="G11" s="55"/>
      <c r="H11" s="55"/>
      <c r="I11" s="55"/>
      <c r="J11" s="55"/>
      <c r="K11" s="55"/>
      <c r="L11" s="55"/>
      <c r="M11" s="55"/>
      <c r="N11" s="55"/>
      <c r="O11" s="55"/>
      <c r="P11" s="55"/>
      <c r="Q11" s="55"/>
      <c r="S11" s="88">
        <v>50</v>
      </c>
      <c r="T11" s="88">
        <v>1550</v>
      </c>
    </row>
    <row r="12" spans="1:22" x14ac:dyDescent="0.35">
      <c r="A12" s="88">
        <v>2018</v>
      </c>
      <c r="B12" s="127" t="str">
        <f>Stations!G14</f>
        <v>Skellefteå hamn</v>
      </c>
      <c r="C12" s="64" t="str">
        <f>Species!C4</f>
        <v>Pf</v>
      </c>
      <c r="D12" s="130"/>
      <c r="E12" s="130"/>
      <c r="F12" s="55"/>
      <c r="G12" s="55"/>
      <c r="H12" s="55"/>
      <c r="I12" s="55"/>
      <c r="J12" s="55"/>
      <c r="K12" s="55"/>
      <c r="L12" s="55"/>
      <c r="M12" s="55"/>
      <c r="N12" s="55"/>
      <c r="O12" s="55"/>
      <c r="P12" s="55"/>
      <c r="Q12" s="55"/>
    </row>
    <row r="13" spans="1:22" x14ac:dyDescent="0.35">
      <c r="A13" s="88">
        <v>2018</v>
      </c>
      <c r="B13" s="127" t="str">
        <f>Stations!G15</f>
        <v>Holmöarna</v>
      </c>
      <c r="C13" s="64" t="str">
        <f>Species!C4</f>
        <v>Pf</v>
      </c>
      <c r="D13" s="130"/>
      <c r="E13" s="130"/>
      <c r="F13" s="55"/>
      <c r="G13" s="55"/>
      <c r="H13" s="55"/>
      <c r="I13" s="55"/>
      <c r="J13" s="55"/>
      <c r="K13" s="55"/>
      <c r="L13" s="55"/>
      <c r="M13" s="55"/>
      <c r="N13" s="55"/>
      <c r="O13" s="55"/>
      <c r="P13" s="55"/>
      <c r="Q13" s="55"/>
    </row>
    <row r="14" spans="1:22" x14ac:dyDescent="0.35">
      <c r="A14" s="88">
        <v>2018</v>
      </c>
      <c r="B14" s="127" t="str">
        <f>Stations!G16</f>
        <v>Sundsvall</v>
      </c>
      <c r="C14" s="64" t="str">
        <f>Species!C4</f>
        <v>Pf</v>
      </c>
      <c r="D14" s="130"/>
      <c r="E14" s="130"/>
      <c r="F14" s="55"/>
      <c r="G14" s="55"/>
      <c r="H14" s="55"/>
      <c r="I14" s="55"/>
      <c r="J14" s="55"/>
      <c r="K14" s="55"/>
      <c r="L14" s="55"/>
      <c r="M14" s="55"/>
      <c r="N14" s="55"/>
      <c r="O14" s="55"/>
      <c r="P14" s="55"/>
      <c r="Q14" s="55"/>
    </row>
    <row r="15" spans="1:22" x14ac:dyDescent="0.35">
      <c r="F15" s="16"/>
    </row>
    <row r="16" spans="1:22" x14ac:dyDescent="0.35">
      <c r="F16" s="16"/>
    </row>
    <row r="17" spans="6:6" x14ac:dyDescent="0.35">
      <c r="F17" s="16"/>
    </row>
    <row r="18" spans="6:6" x14ac:dyDescent="0.35">
      <c r="F18" s="16"/>
    </row>
    <row r="19" spans="6:6" x14ac:dyDescent="0.35">
      <c r="F19" s="16"/>
    </row>
    <row r="20" spans="6:6" x14ac:dyDescent="0.35">
      <c r="F20" s="16"/>
    </row>
    <row r="21" spans="6:6" x14ac:dyDescent="0.35">
      <c r="F21" s="16"/>
    </row>
    <row r="22" spans="6:6" x14ac:dyDescent="0.35">
      <c r="F22" s="16"/>
    </row>
    <row r="23" spans="6:6" x14ac:dyDescent="0.35">
      <c r="F23" s="16"/>
    </row>
    <row r="24" spans="6:6" x14ac:dyDescent="0.35">
      <c r="F24" s="16"/>
    </row>
    <row r="25" spans="6:6" x14ac:dyDescent="0.35">
      <c r="F25" s="16"/>
    </row>
    <row r="26" spans="6:6" x14ac:dyDescent="0.35">
      <c r="F26" s="16"/>
    </row>
    <row r="27" spans="6:6" x14ac:dyDescent="0.35">
      <c r="F27" s="16"/>
    </row>
    <row r="28" spans="6:6" x14ac:dyDescent="0.35">
      <c r="F28" s="16"/>
    </row>
    <row r="29" spans="6:6" x14ac:dyDescent="0.35">
      <c r="F29" s="16"/>
    </row>
    <row r="30" spans="6:6" x14ac:dyDescent="0.35">
      <c r="F30" s="16"/>
    </row>
    <row r="31" spans="6:6" x14ac:dyDescent="0.35">
      <c r="F31" s="16"/>
    </row>
    <row r="32" spans="6:6" x14ac:dyDescent="0.35">
      <c r="F32" s="16"/>
    </row>
    <row r="33" spans="6:6" x14ac:dyDescent="0.35">
      <c r="F33" s="16"/>
    </row>
    <row r="34" spans="6:6" x14ac:dyDescent="0.35">
      <c r="F34" s="16"/>
    </row>
    <row r="35" spans="6:6" x14ac:dyDescent="0.35">
      <c r="F35" s="16"/>
    </row>
    <row r="36" spans="6:6" x14ac:dyDescent="0.35">
      <c r="F36" s="16"/>
    </row>
    <row r="37" spans="6:6" x14ac:dyDescent="0.35">
      <c r="F37" s="16"/>
    </row>
    <row r="38" spans="6:6" x14ac:dyDescent="0.35">
      <c r="F38" s="16"/>
    </row>
    <row r="39" spans="6:6" x14ac:dyDescent="0.35">
      <c r="F39" s="16"/>
    </row>
    <row r="40" spans="6:6" x14ac:dyDescent="0.35">
      <c r="F40" s="16"/>
    </row>
    <row r="41" spans="6:6" x14ac:dyDescent="0.35">
      <c r="F41" s="16"/>
    </row>
    <row r="42" spans="6:6" x14ac:dyDescent="0.35">
      <c r="F42" s="16"/>
    </row>
    <row r="43" spans="6:6" x14ac:dyDescent="0.35">
      <c r="F43" s="16"/>
    </row>
    <row r="44" spans="6:6" x14ac:dyDescent="0.35">
      <c r="F44" s="16"/>
    </row>
    <row r="45" spans="6:6" x14ac:dyDescent="0.35">
      <c r="F45" s="16"/>
    </row>
    <row r="46" spans="6:6" x14ac:dyDescent="0.35">
      <c r="F46" s="16"/>
    </row>
    <row r="47" spans="6:6" x14ac:dyDescent="0.35">
      <c r="F47" s="16"/>
    </row>
    <row r="48" spans="6:6" x14ac:dyDescent="0.35">
      <c r="F48" s="16"/>
    </row>
    <row r="49" spans="6:6" x14ac:dyDescent="0.35">
      <c r="F49" s="16"/>
    </row>
    <row r="50" spans="6:6" x14ac:dyDescent="0.35">
      <c r="F50" s="16"/>
    </row>
    <row r="51" spans="6:6" x14ac:dyDescent="0.35">
      <c r="F51" s="16"/>
    </row>
    <row r="52" spans="6:6" x14ac:dyDescent="0.35">
      <c r="F52" s="16"/>
    </row>
    <row r="53" spans="6:6" x14ac:dyDescent="0.35">
      <c r="F53" s="16"/>
    </row>
    <row r="54" spans="6:6" x14ac:dyDescent="0.35">
      <c r="F54" s="16"/>
    </row>
    <row r="55" spans="6:6" x14ac:dyDescent="0.35">
      <c r="F55" s="16"/>
    </row>
    <row r="56" spans="6:6" x14ac:dyDescent="0.35">
      <c r="F56" s="16"/>
    </row>
    <row r="57" spans="6:6" x14ac:dyDescent="0.35">
      <c r="F57" s="16"/>
    </row>
    <row r="58" spans="6:6" x14ac:dyDescent="0.35">
      <c r="F58" s="16"/>
    </row>
    <row r="59" spans="6:6" x14ac:dyDescent="0.35">
      <c r="F59" s="16"/>
    </row>
    <row r="60" spans="6:6" x14ac:dyDescent="0.35">
      <c r="F60" s="16"/>
    </row>
    <row r="61" spans="6:6" x14ac:dyDescent="0.35">
      <c r="F61" s="16"/>
    </row>
    <row r="62" spans="6:6" x14ac:dyDescent="0.35">
      <c r="F62" s="16"/>
    </row>
    <row r="63" spans="6:6" x14ac:dyDescent="0.35">
      <c r="F63" s="16"/>
    </row>
    <row r="64" spans="6:6" x14ac:dyDescent="0.35">
      <c r="F64" s="16"/>
    </row>
    <row r="65" spans="6:6" x14ac:dyDescent="0.35">
      <c r="F65" s="16"/>
    </row>
    <row r="66" spans="6:6" x14ac:dyDescent="0.35">
      <c r="F66" s="16"/>
    </row>
    <row r="67" spans="6:6" x14ac:dyDescent="0.35">
      <c r="F67" s="16"/>
    </row>
    <row r="68" spans="6:6" x14ac:dyDescent="0.35">
      <c r="F68" s="16"/>
    </row>
    <row r="69" spans="6:6" x14ac:dyDescent="0.35">
      <c r="F69" s="16"/>
    </row>
    <row r="70" spans="6:6" x14ac:dyDescent="0.35">
      <c r="F70" s="16"/>
    </row>
    <row r="71" spans="6:6" x14ac:dyDescent="0.35">
      <c r="F71" s="16"/>
    </row>
    <row r="72" spans="6:6" x14ac:dyDescent="0.35">
      <c r="F72" s="16"/>
    </row>
    <row r="73" spans="6:6" x14ac:dyDescent="0.35">
      <c r="F73" s="16"/>
    </row>
    <row r="74" spans="6:6" x14ac:dyDescent="0.35">
      <c r="F74" s="16"/>
    </row>
    <row r="75" spans="6:6" x14ac:dyDescent="0.35">
      <c r="F75" s="16"/>
    </row>
    <row r="76" spans="6:6" x14ac:dyDescent="0.35">
      <c r="F76" s="16"/>
    </row>
    <row r="77" spans="6:6" x14ac:dyDescent="0.35">
      <c r="F77" s="16"/>
    </row>
    <row r="78" spans="6:6" x14ac:dyDescent="0.35">
      <c r="F78" s="16"/>
    </row>
    <row r="79" spans="6:6" x14ac:dyDescent="0.35">
      <c r="F79" s="16"/>
    </row>
    <row r="80" spans="6:6" x14ac:dyDescent="0.35">
      <c r="F80" s="16"/>
    </row>
    <row r="81" spans="6:6" x14ac:dyDescent="0.35">
      <c r="F81" s="16"/>
    </row>
    <row r="82" spans="6:6" x14ac:dyDescent="0.35">
      <c r="F82" s="16"/>
    </row>
    <row r="83" spans="6:6" x14ac:dyDescent="0.35">
      <c r="F83" s="16"/>
    </row>
    <row r="84" spans="6:6" x14ac:dyDescent="0.35">
      <c r="F84" s="16"/>
    </row>
    <row r="85" spans="6:6" x14ac:dyDescent="0.35">
      <c r="F85" s="16"/>
    </row>
    <row r="86" spans="6:6" x14ac:dyDescent="0.35">
      <c r="F86" s="16"/>
    </row>
    <row r="87" spans="6:6" x14ac:dyDescent="0.35">
      <c r="F87" s="16"/>
    </row>
    <row r="88" spans="6:6" x14ac:dyDescent="0.35">
      <c r="F88" s="16"/>
    </row>
    <row r="89" spans="6:6" x14ac:dyDescent="0.35">
      <c r="F89" s="16"/>
    </row>
    <row r="90" spans="6:6" x14ac:dyDescent="0.35">
      <c r="F90" s="16"/>
    </row>
    <row r="91" spans="6:6" x14ac:dyDescent="0.35">
      <c r="F91" s="16"/>
    </row>
    <row r="92" spans="6:6" x14ac:dyDescent="0.35">
      <c r="F92" s="16"/>
    </row>
    <row r="93" spans="6:6" x14ac:dyDescent="0.35">
      <c r="F93" s="16"/>
    </row>
    <row r="94" spans="6:6" x14ac:dyDescent="0.35">
      <c r="F94" s="16"/>
    </row>
    <row r="95" spans="6:6" x14ac:dyDescent="0.35">
      <c r="F95" s="16"/>
    </row>
    <row r="96" spans="6:6" x14ac:dyDescent="0.35">
      <c r="F96" s="16"/>
    </row>
    <row r="97" spans="6:6" x14ac:dyDescent="0.35">
      <c r="F97" s="16"/>
    </row>
    <row r="98" spans="6:6" x14ac:dyDescent="0.35">
      <c r="F98" s="16"/>
    </row>
    <row r="99" spans="6:6" x14ac:dyDescent="0.35">
      <c r="F99" s="16"/>
    </row>
    <row r="100" spans="6:6" x14ac:dyDescent="0.35">
      <c r="F100" s="16"/>
    </row>
    <row r="101" spans="6:6" x14ac:dyDescent="0.35">
      <c r="F101" s="16"/>
    </row>
    <row r="102" spans="6:6" x14ac:dyDescent="0.35">
      <c r="F102" s="16"/>
    </row>
    <row r="103" spans="6:6" x14ac:dyDescent="0.35">
      <c r="F103" s="16"/>
    </row>
    <row r="104" spans="6:6" x14ac:dyDescent="0.35">
      <c r="F104" s="16"/>
    </row>
    <row r="105" spans="6:6" x14ac:dyDescent="0.35">
      <c r="F105" s="16"/>
    </row>
    <row r="106" spans="6:6" x14ac:dyDescent="0.35">
      <c r="F106" s="16"/>
    </row>
    <row r="107" spans="6:6" x14ac:dyDescent="0.35">
      <c r="F107" s="16"/>
    </row>
    <row r="108" spans="6:6" x14ac:dyDescent="0.35">
      <c r="F108" s="16"/>
    </row>
    <row r="109" spans="6:6" x14ac:dyDescent="0.35">
      <c r="F109" s="16"/>
    </row>
    <row r="110" spans="6:6" x14ac:dyDescent="0.35">
      <c r="F110" s="16"/>
    </row>
    <row r="111" spans="6:6" x14ac:dyDescent="0.35">
      <c r="F111" s="16"/>
    </row>
    <row r="112" spans="6:6" x14ac:dyDescent="0.35">
      <c r="F112" s="16"/>
    </row>
    <row r="113" spans="6:6" x14ac:dyDescent="0.35">
      <c r="F113" s="16"/>
    </row>
    <row r="114" spans="6:6" x14ac:dyDescent="0.35">
      <c r="F114" s="16"/>
    </row>
    <row r="115" spans="6:6" x14ac:dyDescent="0.35">
      <c r="F115" s="16"/>
    </row>
    <row r="116" spans="6:6" x14ac:dyDescent="0.35">
      <c r="F116" s="16"/>
    </row>
    <row r="117" spans="6:6" x14ac:dyDescent="0.35">
      <c r="F117" s="16"/>
    </row>
    <row r="118" spans="6:6" x14ac:dyDescent="0.35">
      <c r="F118" s="16"/>
    </row>
    <row r="119" spans="6:6" x14ac:dyDescent="0.35">
      <c r="F119" s="16"/>
    </row>
    <row r="120" spans="6:6" x14ac:dyDescent="0.35">
      <c r="F120" s="16"/>
    </row>
    <row r="121" spans="6:6" x14ac:dyDescent="0.35">
      <c r="F121" s="16"/>
    </row>
    <row r="122" spans="6:6" x14ac:dyDescent="0.35">
      <c r="F122" s="16"/>
    </row>
    <row r="123" spans="6:6" x14ac:dyDescent="0.35">
      <c r="F123" s="16"/>
    </row>
    <row r="124" spans="6:6" x14ac:dyDescent="0.35">
      <c r="F124" s="16"/>
    </row>
    <row r="125" spans="6:6" x14ac:dyDescent="0.35">
      <c r="F125" s="16"/>
    </row>
    <row r="126" spans="6:6" x14ac:dyDescent="0.35">
      <c r="F126" s="16"/>
    </row>
    <row r="127" spans="6:6" x14ac:dyDescent="0.35">
      <c r="F127" s="16"/>
    </row>
    <row r="128" spans="6:6" x14ac:dyDescent="0.35">
      <c r="F128" s="16"/>
    </row>
    <row r="129" spans="6:6" x14ac:dyDescent="0.35">
      <c r="F129" s="16"/>
    </row>
    <row r="130" spans="6:6" x14ac:dyDescent="0.35">
      <c r="F130" s="16"/>
    </row>
    <row r="131" spans="6:6" x14ac:dyDescent="0.35">
      <c r="F131" s="16"/>
    </row>
    <row r="132" spans="6:6" x14ac:dyDescent="0.35">
      <c r="F132" s="16"/>
    </row>
    <row r="133" spans="6:6" x14ac:dyDescent="0.35">
      <c r="F133" s="16"/>
    </row>
    <row r="134" spans="6:6" x14ac:dyDescent="0.35">
      <c r="F134" s="16"/>
    </row>
    <row r="135" spans="6:6" x14ac:dyDescent="0.35">
      <c r="F135" s="16"/>
    </row>
    <row r="136" spans="6:6" x14ac:dyDescent="0.35">
      <c r="F136" s="16"/>
    </row>
    <row r="137" spans="6:6" x14ac:dyDescent="0.35">
      <c r="F137" s="16"/>
    </row>
    <row r="138" spans="6:6" x14ac:dyDescent="0.35">
      <c r="F138" s="16"/>
    </row>
    <row r="139" spans="6:6" x14ac:dyDescent="0.35">
      <c r="F139" s="16"/>
    </row>
    <row r="140" spans="6:6" x14ac:dyDescent="0.35">
      <c r="F140" s="16"/>
    </row>
    <row r="141" spans="6:6" x14ac:dyDescent="0.35">
      <c r="F141" s="16"/>
    </row>
    <row r="142" spans="6:6" x14ac:dyDescent="0.35">
      <c r="F142" s="16"/>
    </row>
    <row r="143" spans="6:6" x14ac:dyDescent="0.35">
      <c r="F143" s="16"/>
    </row>
    <row r="144" spans="6:6" x14ac:dyDescent="0.35">
      <c r="F144" s="1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82C17EC86B3B4DA663BE2B22EB372F" ma:contentTypeVersion="0" ma:contentTypeDescription="Create a new document." ma:contentTypeScope="" ma:versionID="45d745e9cda6fa8d017df158d8fd7a4c">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E1ED48-6B45-48AD-86AC-72C67BDAC9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4CD61C5-36D5-4F65-94FE-038C2FB50B7C}">
  <ds:schemaRefs>
    <ds:schemaRef ds:uri="http://schemas.microsoft.com/sharepoint/v3/contenttype/forms"/>
  </ds:schemaRefs>
</ds:datastoreItem>
</file>

<file path=customXml/itemProps3.xml><?xml version="1.0" encoding="utf-8"?>
<ds:datastoreItem xmlns:ds="http://schemas.openxmlformats.org/officeDocument/2006/customXml" ds:itemID="{3F2D7EA4-837A-489D-9E64-F9890C0E5751}">
  <ds:schemaRef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readme</vt:lpstr>
      <vt:lpstr>Assessment Units</vt:lpstr>
      <vt:lpstr>Stations</vt:lpstr>
      <vt:lpstr>Species</vt:lpstr>
      <vt:lpstr>Sex</vt:lpstr>
      <vt:lpstr>Tissues</vt:lpstr>
      <vt:lpstr>BE rationale</vt:lpstr>
      <vt:lpstr>TV</vt:lpstr>
      <vt:lpstr>Data summary</vt:lpstr>
      <vt:lpstr>BAC exceedance</vt:lpstr>
      <vt:lpstr>Assessment</vt:lpstr>
      <vt:lpstr>Example_Data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Matias L</dc:creator>
  <cp:lastModifiedBy>Lehtonen Kari</cp:lastModifiedBy>
  <dcterms:created xsi:type="dcterms:W3CDTF">2017-03-23T16:34:59Z</dcterms:created>
  <dcterms:modified xsi:type="dcterms:W3CDTF">2024-06-17T10:57:17Z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0x0101003F82C17EC86B3B4DA663BE2B22EB372F</vt:lpwstr>
  </property>
</Properties>
</file>